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Калькулятор услуг\Планировка территории\"/>
    </mc:Choice>
  </mc:AlternateContent>
  <workbookProtection lockStructure="1"/>
  <bookViews>
    <workbookView xWindow="0" yWindow="60" windowWidth="19320" windowHeight="11040"/>
  </bookViews>
  <sheets>
    <sheet name="издержки" sheetId="8" r:id="rId1"/>
    <sheet name="выгоды" sheetId="11" r:id="rId2"/>
    <sheet name="Лист1" sheetId="12" state="hidden" r:id="rId3"/>
    <sheet name="справка" sheetId="10" state="hidden" r:id="rId4"/>
    <sheet name="Данные" sheetId="1" state="hidden" r:id="rId5"/>
  </sheets>
  <definedNames>
    <definedName name="Вид" localSheetId="1">OFFSET(#REF!,,#REF!,COUNTIF(выгоды!Тип_выбор,"*?"))</definedName>
    <definedName name="Вид">OFFSET(#REF!,,#REF!,COUNTIF(выгоды!Тип_выбор,"*?"))</definedName>
    <definedName name="информационное" localSheetId="1">OFFSET(#REF!,,#REF!,COUNTIF(выгоды!Раздел_выбор,"*?"))</definedName>
    <definedName name="информационное">OFFSET(#REF!,,#REF!,COUNTIF(выгоды!Раздел_выбор,"*?"))</definedName>
    <definedName name="Наименование_требования" localSheetId="1">Данные[[#All],[Наименование требования]]</definedName>
    <definedName name="Наименование_требования">Данные[[#All],[Наименование требования]]</definedName>
    <definedName name="Раздел">OFFSET(#REF!,,,COUNTIF(#REF!,"*?"))</definedName>
    <definedName name="Раздел_выбор" localSheetId="1">OFFSET(#REF!,,#REF!,12)</definedName>
    <definedName name="Раздел_выбор">OFFSET(#REF!,,#REF!,12)</definedName>
    <definedName name="Раздел_требования" localSheetId="1">Данные[[#All],[Раздел требования]]</definedName>
    <definedName name="Раздел_требования">Данные[[#All],[Раздел требования]]</definedName>
    <definedName name="Тип" localSheetId="1">OFFSET(#REF!,,#REF!,COUNTIF(выгоды!Раздел_выбор,"*?"))</definedName>
    <definedName name="Тип">OFFSET(#REF!,,#REF!,COUNTIF(Раздел_выбор,"*?"))</definedName>
    <definedName name="Тип_выбор" localSheetId="1">OFFSET(#REF!,,#REF!,12)</definedName>
    <definedName name="Тип_выбор">OFFSET(#REF!,,#REF!,12)</definedName>
    <definedName name="Тип_требования" localSheetId="1">Данные[[#All],[Тип требования ]]</definedName>
    <definedName name="Тип_требования">Данные[[#All],[Тип требования ]]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1" l="1"/>
  <c r="G57" i="8" l="1"/>
  <c r="H99" i="11" l="1"/>
  <c r="H52" i="11"/>
  <c r="D160" i="11" l="1"/>
  <c r="D152" i="11"/>
  <c r="D134" i="11"/>
  <c r="D144" i="11"/>
  <c r="N128" i="12"/>
  <c r="M128" i="12"/>
  <c r="L128" i="12"/>
  <c r="K128" i="12"/>
  <c r="L125" i="12"/>
  <c r="M125" i="12"/>
  <c r="N125" i="12"/>
  <c r="K125" i="12"/>
  <c r="I126" i="12"/>
  <c r="I125" i="12"/>
  <c r="N115" i="12"/>
  <c r="M115" i="12"/>
  <c r="L115" i="12"/>
  <c r="K115" i="12"/>
  <c r="L112" i="12"/>
  <c r="M112" i="12"/>
  <c r="N112" i="12"/>
  <c r="K112" i="12"/>
  <c r="I113" i="12"/>
  <c r="I112" i="12"/>
  <c r="J112" i="12" s="1"/>
  <c r="N102" i="12"/>
  <c r="E165" i="11" s="1"/>
  <c r="M102" i="12"/>
  <c r="L102" i="12"/>
  <c r="K102" i="12"/>
  <c r="L99" i="12"/>
  <c r="M99" i="12"/>
  <c r="N99" i="12"/>
  <c r="K99" i="12"/>
  <c r="I100" i="12"/>
  <c r="I99" i="12"/>
  <c r="J83" i="12"/>
  <c r="N89" i="12" s="1"/>
  <c r="J66" i="12"/>
  <c r="K72" i="12" s="1"/>
  <c r="J50" i="12"/>
  <c r="N56" i="12" s="1"/>
  <c r="L41" i="12"/>
  <c r="M41" i="12"/>
  <c r="N41" i="12"/>
  <c r="K41" i="12"/>
  <c r="L37" i="12"/>
  <c r="M37" i="12"/>
  <c r="N37" i="12"/>
  <c r="K37" i="12"/>
  <c r="J37" i="12"/>
  <c r="N27" i="12"/>
  <c r="M27" i="12"/>
  <c r="L27" i="12"/>
  <c r="K27" i="12"/>
  <c r="L23" i="12"/>
  <c r="M23" i="12"/>
  <c r="N23" i="12"/>
  <c r="K23" i="12"/>
  <c r="J23" i="12"/>
  <c r="L13" i="12"/>
  <c r="M13" i="12"/>
  <c r="N13" i="12"/>
  <c r="K13" i="12"/>
  <c r="L9" i="12"/>
  <c r="M9" i="12"/>
  <c r="N9" i="12"/>
  <c r="J9" i="12"/>
  <c r="L12" i="12"/>
  <c r="M12" i="12"/>
  <c r="N12" i="12"/>
  <c r="K12" i="12"/>
  <c r="L8" i="12"/>
  <c r="M8" i="12"/>
  <c r="N8" i="12"/>
  <c r="K8" i="12"/>
  <c r="J8" i="12"/>
  <c r="F87" i="12"/>
  <c r="E87" i="12"/>
  <c r="D87" i="12"/>
  <c r="C87" i="12"/>
  <c r="F84" i="12"/>
  <c r="E84" i="12"/>
  <c r="D84" i="12"/>
  <c r="C84" i="12"/>
  <c r="A85" i="12"/>
  <c r="A84" i="12"/>
  <c r="C74" i="12"/>
  <c r="F74" i="12"/>
  <c r="E74" i="12"/>
  <c r="D74" i="12"/>
  <c r="D71" i="12"/>
  <c r="E71" i="12"/>
  <c r="F71" i="12"/>
  <c r="C71" i="12"/>
  <c r="A72" i="12"/>
  <c r="A71" i="12"/>
  <c r="D61" i="12"/>
  <c r="E61" i="12"/>
  <c r="F61" i="12"/>
  <c r="C61" i="12"/>
  <c r="D58" i="12"/>
  <c r="E58" i="12"/>
  <c r="F58" i="12"/>
  <c r="C58" i="12"/>
  <c r="A59" i="12"/>
  <c r="A58" i="12"/>
  <c r="F86" i="12"/>
  <c r="E86" i="12"/>
  <c r="D86" i="12"/>
  <c r="C86" i="12"/>
  <c r="F73" i="12"/>
  <c r="E73" i="12"/>
  <c r="D73" i="12"/>
  <c r="C73" i="12"/>
  <c r="F60" i="12"/>
  <c r="E60" i="12"/>
  <c r="D60" i="12"/>
  <c r="C60" i="12"/>
  <c r="F46" i="12"/>
  <c r="E46" i="12"/>
  <c r="D46" i="12"/>
  <c r="C46" i="12"/>
  <c r="F30" i="12"/>
  <c r="E30" i="12"/>
  <c r="D30" i="12"/>
  <c r="C30" i="12"/>
  <c r="F83" i="12"/>
  <c r="E83" i="12"/>
  <c r="D83" i="12"/>
  <c r="C83" i="12"/>
  <c r="F70" i="12"/>
  <c r="E70" i="12"/>
  <c r="D70" i="12"/>
  <c r="C70" i="12"/>
  <c r="F57" i="12"/>
  <c r="E57" i="12"/>
  <c r="D57" i="12"/>
  <c r="C57" i="12"/>
  <c r="F42" i="12"/>
  <c r="E42" i="12"/>
  <c r="D42" i="12"/>
  <c r="C42" i="12"/>
  <c r="F26" i="12"/>
  <c r="E26" i="12"/>
  <c r="D26" i="12"/>
  <c r="C26" i="12"/>
  <c r="F14" i="12"/>
  <c r="E14" i="12"/>
  <c r="D14" i="12"/>
  <c r="C14" i="12"/>
  <c r="F10" i="12"/>
  <c r="E10" i="12"/>
  <c r="D10" i="12"/>
  <c r="C10" i="12"/>
  <c r="B10" i="12"/>
  <c r="B83" i="12" s="1"/>
  <c r="B41" i="12"/>
  <c r="B43" i="12" s="1"/>
  <c r="B25" i="12"/>
  <c r="B27" i="12" s="1"/>
  <c r="B9" i="12"/>
  <c r="F47" i="12" s="1"/>
  <c r="D147" i="11" l="1"/>
  <c r="E147" i="11"/>
  <c r="C147" i="11"/>
  <c r="D165" i="11"/>
  <c r="E144" i="11"/>
  <c r="B111" i="8"/>
  <c r="B71" i="12"/>
  <c r="C111" i="8"/>
  <c r="D111" i="8"/>
  <c r="C165" i="11"/>
  <c r="J125" i="12"/>
  <c r="A111" i="8"/>
  <c r="B165" i="11"/>
  <c r="C149" i="11"/>
  <c r="B113" i="8"/>
  <c r="D149" i="11"/>
  <c r="C113" i="8"/>
  <c r="B84" i="12"/>
  <c r="E149" i="11"/>
  <c r="B149" i="11"/>
  <c r="D113" i="8"/>
  <c r="A113" i="8"/>
  <c r="B58" i="12"/>
  <c r="J99" i="12"/>
  <c r="B42" i="12"/>
  <c r="B163" i="11"/>
  <c r="E163" i="11"/>
  <c r="D163" i="11"/>
  <c r="C163" i="11"/>
  <c r="J124" i="12"/>
  <c r="J111" i="12"/>
  <c r="J98" i="12"/>
  <c r="J84" i="12"/>
  <c r="K124" i="12"/>
  <c r="K111" i="12"/>
  <c r="K98" i="12"/>
  <c r="K84" i="12"/>
  <c r="K67" i="12"/>
  <c r="N124" i="12"/>
  <c r="N111" i="12"/>
  <c r="N98" i="12"/>
  <c r="N84" i="12"/>
  <c r="M124" i="12"/>
  <c r="M111" i="12"/>
  <c r="M98" i="12"/>
  <c r="M84" i="12"/>
  <c r="L124" i="12"/>
  <c r="L111" i="12"/>
  <c r="L98" i="12"/>
  <c r="L84" i="12"/>
  <c r="L67" i="12"/>
  <c r="K127" i="12"/>
  <c r="K114" i="12"/>
  <c r="K101" i="12"/>
  <c r="K88" i="12"/>
  <c r="K71" i="12"/>
  <c r="N127" i="12"/>
  <c r="N114" i="12"/>
  <c r="N101" i="12"/>
  <c r="N88" i="12"/>
  <c r="N71" i="12"/>
  <c r="M127" i="12"/>
  <c r="M114" i="12"/>
  <c r="M101" i="12"/>
  <c r="M88" i="12"/>
  <c r="M71" i="12"/>
  <c r="L127" i="12"/>
  <c r="L114" i="12"/>
  <c r="L101" i="12"/>
  <c r="L88" i="12"/>
  <c r="L71" i="12"/>
  <c r="J22" i="12"/>
  <c r="N22" i="12"/>
  <c r="M22" i="12"/>
  <c r="L22" i="12"/>
  <c r="K22" i="12"/>
  <c r="K26" i="12"/>
  <c r="N26" i="12"/>
  <c r="M26" i="12"/>
  <c r="L26" i="12"/>
  <c r="J36" i="12"/>
  <c r="N36" i="12"/>
  <c r="M36" i="12"/>
  <c r="L36" i="12"/>
  <c r="K36" i="12"/>
  <c r="K40" i="12"/>
  <c r="N40" i="12"/>
  <c r="M40" i="12"/>
  <c r="L40" i="12"/>
  <c r="J51" i="12"/>
  <c r="N51" i="12"/>
  <c r="M51" i="12"/>
  <c r="L51" i="12"/>
  <c r="K51" i="12"/>
  <c r="K55" i="12"/>
  <c r="N55" i="12"/>
  <c r="M55" i="12"/>
  <c r="L55" i="12"/>
  <c r="J67" i="12"/>
  <c r="N67" i="12"/>
  <c r="M67" i="12"/>
  <c r="J52" i="12"/>
  <c r="K52" i="12"/>
  <c r="N52" i="12"/>
  <c r="M52" i="12"/>
  <c r="L52" i="12"/>
  <c r="K56" i="12"/>
  <c r="L56" i="12"/>
  <c r="M56" i="12"/>
  <c r="N68" i="12"/>
  <c r="M68" i="12"/>
  <c r="L68" i="12"/>
  <c r="L72" i="12"/>
  <c r="M72" i="12"/>
  <c r="N72" i="12"/>
  <c r="J85" i="12"/>
  <c r="J68" i="12"/>
  <c r="K68" i="12"/>
  <c r="N85" i="12"/>
  <c r="M85" i="12"/>
  <c r="L85" i="12"/>
  <c r="K85" i="12"/>
  <c r="K89" i="12"/>
  <c r="L89" i="12"/>
  <c r="M89" i="12"/>
  <c r="C27" i="12"/>
  <c r="F27" i="12"/>
  <c r="E27" i="12"/>
  <c r="D27" i="12"/>
  <c r="C31" i="12"/>
  <c r="F31" i="12"/>
  <c r="E31" i="12"/>
  <c r="D31" i="12"/>
  <c r="C43" i="12"/>
  <c r="D43" i="12"/>
  <c r="E43" i="12"/>
  <c r="F43" i="12"/>
  <c r="C47" i="12"/>
  <c r="D47" i="12"/>
  <c r="E47" i="12"/>
  <c r="B26" i="12"/>
  <c r="B57" i="12"/>
  <c r="B70" i="12"/>
  <c r="C11" i="12"/>
  <c r="F11" i="12"/>
  <c r="E11" i="12"/>
  <c r="D11" i="12"/>
  <c r="C15" i="12"/>
  <c r="F15" i="12"/>
  <c r="E15" i="12"/>
  <c r="D15" i="12"/>
  <c r="B11" i="12"/>
  <c r="E56" i="11"/>
  <c r="F56" i="11"/>
  <c r="G56" i="11"/>
  <c r="E52" i="11"/>
  <c r="F52" i="11"/>
  <c r="G52" i="11"/>
  <c r="D56" i="11"/>
  <c r="E41" i="11"/>
  <c r="F41" i="11"/>
  <c r="G41" i="11"/>
  <c r="E37" i="11"/>
  <c r="F37" i="11"/>
  <c r="G37" i="11"/>
  <c r="D41" i="11"/>
  <c r="D37" i="11"/>
  <c r="E27" i="11"/>
  <c r="F27" i="11"/>
  <c r="G27" i="11"/>
  <c r="E23" i="11"/>
  <c r="F23" i="11"/>
  <c r="G23" i="11"/>
  <c r="D27" i="11"/>
  <c r="D23" i="11"/>
  <c r="A103" i="8" l="1"/>
  <c r="D108" i="8"/>
  <c r="D103" i="8"/>
  <c r="E160" i="11"/>
  <c r="C103" i="8"/>
  <c r="B103" i="8"/>
  <c r="A96" i="8"/>
  <c r="D96" i="8"/>
  <c r="C96" i="8"/>
  <c r="B96" i="8"/>
  <c r="B94" i="8"/>
  <c r="C94" i="8"/>
  <c r="D94" i="8"/>
  <c r="A94" i="8"/>
  <c r="E152" i="11"/>
  <c r="D157" i="11"/>
  <c r="C157" i="11"/>
  <c r="B157" i="11"/>
  <c r="C155" i="11"/>
  <c r="D155" i="11"/>
  <c r="E155" i="11"/>
  <c r="B155" i="11"/>
  <c r="E157" i="11"/>
  <c r="E134" i="11"/>
  <c r="D100" i="8"/>
  <c r="D91" i="8"/>
  <c r="B105" i="8"/>
  <c r="C105" i="8"/>
  <c r="D105" i="8"/>
  <c r="A105" i="8"/>
  <c r="G89" i="11" l="1"/>
  <c r="F89" i="11"/>
  <c r="E89" i="11"/>
  <c r="D89" i="11"/>
  <c r="G85" i="11"/>
  <c r="F85" i="11"/>
  <c r="E85" i="11"/>
  <c r="D85" i="11"/>
  <c r="G72" i="11"/>
  <c r="F72" i="11"/>
  <c r="E72" i="11"/>
  <c r="D72" i="11"/>
  <c r="G68" i="11"/>
  <c r="F68" i="11"/>
  <c r="E68" i="11"/>
  <c r="D68" i="11"/>
  <c r="E138" i="11"/>
  <c r="E148" i="11" s="1"/>
  <c r="D138" i="11"/>
  <c r="D148" i="11" s="1"/>
  <c r="C138" i="11"/>
  <c r="C148" i="11" s="1"/>
  <c r="B138" i="11"/>
  <c r="B148" i="11" s="1"/>
  <c r="E136" i="11"/>
  <c r="E146" i="11" s="1"/>
  <c r="D136" i="11"/>
  <c r="D146" i="11" s="1"/>
  <c r="C136" i="11"/>
  <c r="C146" i="11" s="1"/>
  <c r="B136" i="11"/>
  <c r="B146" i="11" s="1"/>
  <c r="G128" i="11"/>
  <c r="F128" i="11"/>
  <c r="E128" i="11"/>
  <c r="D128" i="11"/>
  <c r="G125" i="11"/>
  <c r="F125" i="11"/>
  <c r="E125" i="11"/>
  <c r="D125" i="11"/>
  <c r="G115" i="11"/>
  <c r="F115" i="11"/>
  <c r="E115" i="11"/>
  <c r="D115" i="11"/>
  <c r="G112" i="11"/>
  <c r="F112" i="11"/>
  <c r="E112" i="11"/>
  <c r="D112" i="11"/>
  <c r="G102" i="11"/>
  <c r="F102" i="11"/>
  <c r="E102" i="11"/>
  <c r="D102" i="11"/>
  <c r="G99" i="11"/>
  <c r="F99" i="11"/>
  <c r="E99" i="11"/>
  <c r="D99" i="11"/>
  <c r="E164" i="11"/>
  <c r="E156" i="11" s="1"/>
  <c r="D164" i="11"/>
  <c r="D156" i="11" s="1"/>
  <c r="C164" i="11"/>
  <c r="C156" i="11" s="1"/>
  <c r="B164" i="11"/>
  <c r="B156" i="11" s="1"/>
  <c r="E162" i="11"/>
  <c r="E154" i="11" s="1"/>
  <c r="D162" i="11"/>
  <c r="D154" i="11" s="1"/>
  <c r="C162" i="11"/>
  <c r="C154" i="11" s="1"/>
  <c r="B162" i="11"/>
  <c r="B154" i="11" s="1"/>
  <c r="C91" i="8"/>
  <c r="C100" i="8" s="1"/>
  <c r="E159" i="11" l="1"/>
  <c r="D107" i="8"/>
  <c r="D86" i="8"/>
  <c r="E86" i="8"/>
  <c r="F86" i="8"/>
  <c r="D83" i="8"/>
  <c r="E83" i="8"/>
  <c r="F83" i="8"/>
  <c r="D73" i="8"/>
  <c r="E73" i="8"/>
  <c r="F73" i="8"/>
  <c r="D70" i="8"/>
  <c r="E70" i="8"/>
  <c r="F70" i="8"/>
  <c r="C86" i="8"/>
  <c r="C83" i="8"/>
  <c r="C73" i="8"/>
  <c r="C70" i="8"/>
  <c r="E151" i="11" l="1"/>
  <c r="C26" i="8"/>
  <c r="A110" i="8" s="1"/>
  <c r="D90" i="8" l="1"/>
  <c r="D99" i="8"/>
  <c r="C108" i="8"/>
  <c r="B95" i="8" l="1"/>
  <c r="B104" i="8" s="1"/>
  <c r="C95" i="8"/>
  <c r="C104" i="8" s="1"/>
  <c r="D95" i="8"/>
  <c r="D104" i="8" s="1"/>
  <c r="A95" i="8"/>
  <c r="A104" i="8" s="1"/>
  <c r="B93" i="8"/>
  <c r="B102" i="8" s="1"/>
  <c r="C93" i="8"/>
  <c r="C102" i="8" s="1"/>
  <c r="D93" i="8"/>
  <c r="D102" i="8" s="1"/>
  <c r="A93" i="8"/>
  <c r="A102" i="8" s="1"/>
  <c r="D60" i="8"/>
  <c r="E60" i="8"/>
  <c r="F60" i="8"/>
  <c r="C60" i="8"/>
  <c r="F57" i="8"/>
  <c r="D57" i="8"/>
  <c r="E57" i="8"/>
  <c r="C57" i="8"/>
  <c r="D46" i="8" l="1"/>
  <c r="E46" i="8"/>
  <c r="F46" i="8"/>
  <c r="C46" i="8"/>
  <c r="D42" i="8"/>
  <c r="E42" i="8"/>
  <c r="F42" i="8"/>
  <c r="C42" i="8"/>
  <c r="D30" i="8"/>
  <c r="E30" i="8"/>
  <c r="F30" i="8"/>
  <c r="C30" i="8"/>
  <c r="D26" i="8"/>
  <c r="E26" i="8"/>
  <c r="F26" i="8"/>
  <c r="D110" i="8" l="1"/>
  <c r="C110" i="8"/>
  <c r="B110" i="8"/>
  <c r="A112" i="8"/>
  <c r="D112" i="8"/>
  <c r="C112" i="8"/>
  <c r="B112" i="8"/>
  <c r="K9" i="12"/>
  <c r="B147" i="11" l="1"/>
  <c r="E143" i="11" s="1"/>
  <c r="E133" i="11"/>
</calcChain>
</file>

<file path=xl/comments1.xml><?xml version="1.0" encoding="utf-8"?>
<comments xmlns="http://schemas.openxmlformats.org/spreadsheetml/2006/main">
  <authors>
    <author>vasya</author>
    <author>Тюрло Екатерина Александровна</author>
  </authors>
  <commentList>
    <comment ref="C4" authorId="0" shapeId="0">
      <text>
        <r>
          <rPr>
            <sz val="9"/>
            <color indexed="81"/>
            <rFont val="Tahoma"/>
            <family val="2"/>
            <charset val="204"/>
          </rPr>
          <t xml:space="preserve">Уважаемые пользователи!
Наименование трудовых затрат из списка вы можете изменить или же указать иные виды трудовых затрат
</t>
        </r>
      </text>
    </comment>
    <comment ref="A6" authorId="1" shapeId="0">
      <text>
        <r>
          <rPr>
            <sz val="8"/>
            <color indexed="81"/>
            <rFont val="Tahoma"/>
            <family val="2"/>
            <charset val="204"/>
          </rPr>
          <t>Определяется на основе данных о количестве потенциальных адресатов регулирования</t>
        </r>
      </text>
    </comment>
    <comment ref="C20" authorId="0" shapeId="0">
      <text>
        <r>
          <rPr>
            <sz val="9"/>
            <color indexed="81"/>
            <rFont val="Tahoma"/>
            <family val="2"/>
            <charset val="204"/>
          </rPr>
          <t xml:space="preserve">Уважаемые пользователи!
Наименование трудовых затрат из списка вы можете изменить или же указать иные виды трудовых затрат
</t>
        </r>
      </text>
    </comment>
    <comment ref="A22" authorId="1" shapeId="0">
      <text>
        <r>
          <rPr>
            <sz val="8"/>
            <color indexed="81"/>
            <rFont val="Tahoma"/>
            <family val="2"/>
            <charset val="204"/>
          </rPr>
          <t>Определяется на основе данных о количестве потенциальных адресатов регулирования</t>
        </r>
      </text>
    </comment>
    <comment ref="C36" authorId="0" shapeId="0">
      <text>
        <r>
          <rPr>
            <sz val="9"/>
            <color indexed="81"/>
            <rFont val="Tahoma"/>
            <family val="2"/>
            <charset val="204"/>
          </rPr>
          <t xml:space="preserve">Уважаемые пользователи!
Наименование трудовых затрат из списка вы можете изменить или же указать иные виды трудовых затрат
</t>
        </r>
      </text>
    </comment>
    <comment ref="A38" authorId="1" shapeId="0">
      <text>
        <r>
          <rPr>
            <sz val="8"/>
            <color indexed="81"/>
            <rFont val="Tahoma"/>
            <family val="2"/>
            <charset val="204"/>
          </rPr>
          <t>Определяется на основе данных о количестве потенциальных адресатов регулирования</t>
        </r>
      </text>
    </comment>
    <comment ref="C52" authorId="0" shapeId="0">
      <text>
        <r>
          <rPr>
            <sz val="9"/>
            <color indexed="81"/>
            <rFont val="Tahoma"/>
            <family val="2"/>
            <charset val="204"/>
          </rPr>
          <t xml:space="preserve">Уважаемые пользователи!
Наименование прямых затрат из списка вы можете изменить или же указать иной вид прямых затрат
</t>
        </r>
      </text>
    </comment>
    <comment ref="A55" authorId="1" shapeId="0">
      <text>
        <r>
          <rPr>
            <sz val="8"/>
            <color indexed="81"/>
            <rFont val="Tahoma"/>
            <family val="2"/>
            <charset val="204"/>
          </rPr>
          <t>Определяется на основе данных о количестве потенциальных адресатов регулирования</t>
        </r>
      </text>
    </comment>
    <comment ref="C65" authorId="0" shapeId="0">
      <text>
        <r>
          <rPr>
            <sz val="9"/>
            <color indexed="81"/>
            <rFont val="Tahoma"/>
            <family val="2"/>
            <charset val="204"/>
          </rPr>
          <t xml:space="preserve">Уважаемые пользователи!
Наименование прямых затрат из списка вы можете изменить или же указать иной вид прямых затрат
</t>
        </r>
      </text>
    </comment>
    <comment ref="A68" authorId="1" shapeId="0">
      <text>
        <r>
          <rPr>
            <sz val="8"/>
            <color indexed="81"/>
            <rFont val="Tahoma"/>
            <family val="2"/>
            <charset val="204"/>
          </rPr>
          <t>Определяется на основе данных о количестве потенциальных адресатов регулирования</t>
        </r>
      </text>
    </comment>
    <comment ref="C78" authorId="0" shapeId="0">
      <text>
        <r>
          <rPr>
            <sz val="9"/>
            <color indexed="81"/>
            <rFont val="Tahoma"/>
            <family val="2"/>
            <charset val="204"/>
          </rPr>
          <t xml:space="preserve">Уважаемые пользователи!
Наименование прямых затрат из списка вы можете изменить или же указать иной вид прямых затрат
</t>
        </r>
      </text>
    </comment>
    <comment ref="A81" authorId="1" shapeId="0">
      <text>
        <r>
          <rPr>
            <sz val="8"/>
            <color indexed="81"/>
            <rFont val="Tahoma"/>
            <family val="2"/>
            <charset val="204"/>
          </rPr>
          <t>Определяется на основе данных о количестве потенциальных адресатов регулирования</t>
        </r>
      </text>
    </comment>
  </commentList>
</comments>
</file>

<file path=xl/comments2.xml><?xml version="1.0" encoding="utf-8"?>
<comments xmlns="http://schemas.openxmlformats.org/spreadsheetml/2006/main">
  <authors>
    <author>vasya</author>
    <author>Тюрло Екатерина Александровна</author>
  </authors>
  <commentList>
    <comment ref="D5" authorId="0" shapeId="0">
      <text>
        <r>
          <rPr>
            <sz val="9"/>
            <color indexed="81"/>
            <rFont val="Tahoma"/>
            <family val="2"/>
            <charset val="204"/>
          </rPr>
          <t xml:space="preserve">Уважаемые пользователи!
Наименование вида финансовой поддержки  из списка вы можете изменить или же указать иной вид финансовой поддержки
</t>
        </r>
      </text>
    </comment>
    <comment ref="B7" authorId="1" shapeId="0">
      <text>
        <r>
          <rPr>
            <sz val="8"/>
            <color indexed="81"/>
            <rFont val="Tahoma"/>
            <family val="2"/>
            <charset val="204"/>
          </rPr>
          <t>Определяется на основе данных о количестве потенциальных адресатов регулирования</t>
        </r>
      </text>
    </comment>
    <comment ref="B11" authorId="1" shapeId="0">
      <text>
        <r>
          <rPr>
            <sz val="8"/>
            <color indexed="81"/>
            <rFont val="Tahoma"/>
            <family val="2"/>
            <charset val="204"/>
          </rPr>
          <t>Определяется на основе данных о количестве потенциальных адресатов регулирования</t>
        </r>
      </text>
    </comment>
    <comment ref="B15" authorId="1" shapeId="0">
      <text>
        <r>
          <rPr>
            <sz val="8"/>
            <color indexed="81"/>
            <rFont val="Tahoma"/>
            <family val="2"/>
            <charset val="204"/>
          </rPr>
          <t>Определяется на основе данных о количестве потенциальных адресатов регулирования</t>
        </r>
      </text>
    </comment>
    <comment ref="D19" authorId="0" shapeId="0">
      <text>
        <r>
          <rPr>
            <sz val="9"/>
            <color indexed="81"/>
            <rFont val="Tahoma"/>
            <family val="2"/>
            <charset val="204"/>
          </rPr>
          <t xml:space="preserve">Уважаемые пользователи!
Наименование трудовых затрат из списка вы можете изменить или же указать иные виды трудовых затрат
</t>
        </r>
      </text>
    </comment>
    <comment ref="B21" authorId="1" shapeId="0">
      <text>
        <r>
          <rPr>
            <sz val="8"/>
            <color indexed="81"/>
            <rFont val="Tahoma"/>
            <family val="2"/>
            <charset val="204"/>
          </rPr>
          <t>Определяется на основе данных о количестве потенциальных адресатов регулирования</t>
        </r>
      </text>
    </comment>
    <comment ref="B25" authorId="1" shapeId="0">
      <text>
        <r>
          <rPr>
            <sz val="8"/>
            <color indexed="81"/>
            <rFont val="Tahoma"/>
            <family val="2"/>
            <charset val="204"/>
          </rPr>
          <t>Определяется на основе данных о количестве потенциальных адресатов регулирования</t>
        </r>
      </text>
    </comment>
    <comment ref="B29" authorId="1" shapeId="0">
      <text>
        <r>
          <rPr>
            <sz val="8"/>
            <color indexed="81"/>
            <rFont val="Tahoma"/>
            <family val="2"/>
            <charset val="204"/>
          </rPr>
          <t>Определяется на основе данных о количестве потенциальных адресатов регулирования</t>
        </r>
      </text>
    </comment>
    <comment ref="D33" authorId="0" shapeId="0">
      <text>
        <r>
          <rPr>
            <sz val="9"/>
            <color indexed="81"/>
            <rFont val="Tahoma"/>
            <family val="2"/>
            <charset val="204"/>
          </rPr>
          <t xml:space="preserve">Уважаемые пользователи!
Наименование трудовых затрат из списка вы можете изменить или же указать иные виды трудовых затрат
</t>
        </r>
      </text>
    </comment>
    <comment ref="B35" authorId="1" shapeId="0">
      <text>
        <r>
          <rPr>
            <sz val="8"/>
            <color indexed="81"/>
            <rFont val="Tahoma"/>
            <family val="2"/>
            <charset val="204"/>
          </rPr>
          <t>Определяется на основе данных о количестве потенциальных адресатов регулирования</t>
        </r>
      </text>
    </comment>
    <comment ref="B39" authorId="1" shapeId="0">
      <text>
        <r>
          <rPr>
            <sz val="8"/>
            <color indexed="81"/>
            <rFont val="Tahoma"/>
            <family val="2"/>
            <charset val="204"/>
          </rPr>
          <t>Определяется на основе данных о количестве потенциальных адресатов регулирования</t>
        </r>
      </text>
    </comment>
    <comment ref="B43" authorId="1" shapeId="0">
      <text>
        <r>
          <rPr>
            <sz val="8"/>
            <color indexed="81"/>
            <rFont val="Tahoma"/>
            <family val="2"/>
            <charset val="204"/>
          </rPr>
          <t>Определяется на основе данных о количестве потенциальных адресатов регулирования</t>
        </r>
      </text>
    </comment>
    <comment ref="D46" authorId="0" shapeId="0">
      <text>
        <r>
          <rPr>
            <sz val="9"/>
            <color indexed="81"/>
            <rFont val="Tahoma"/>
            <family val="2"/>
            <charset val="204"/>
          </rPr>
          <t xml:space="preserve">Уважаемые пользователи!
Наименование трудовых затрат из списка вы можете изменить или же указать иные виды трудовых затрат
</t>
        </r>
      </text>
    </comment>
    <comment ref="B48" authorId="1" shapeId="0">
      <text>
        <r>
          <rPr>
            <sz val="8"/>
            <color indexed="81"/>
            <rFont val="Tahoma"/>
            <family val="2"/>
            <charset val="204"/>
          </rPr>
          <t>Определяется на основе данных о количестве потенциальных адресатов регулирования</t>
        </r>
      </text>
    </comment>
    <comment ref="D50" authorId="0" shapeId="0">
      <text>
        <r>
          <rPr>
            <sz val="9"/>
            <color indexed="81"/>
            <rFont val="Tahoma"/>
            <family val="2"/>
            <charset val="204"/>
          </rPr>
          <t xml:space="preserve">Уважаемые пользователи!
Наименование трудовых затрат из списка вы можете изменить или же указать иные виды трудовых затрат
</t>
        </r>
      </text>
    </comment>
    <comment ref="D62" authorId="0" shapeId="0">
      <text>
        <r>
          <rPr>
            <sz val="9"/>
            <color indexed="81"/>
            <rFont val="Tahoma"/>
            <family val="2"/>
            <charset val="204"/>
          </rPr>
          <t xml:space="preserve">Уважаемые пользователи!
Наименование трудовых затрат из списка вы можете изменить или же указать иные виды трудовых затрат
</t>
        </r>
      </text>
    </comment>
    <comment ref="B64" authorId="1" shapeId="0">
      <text>
        <r>
          <rPr>
            <sz val="8"/>
            <color indexed="81"/>
            <rFont val="Tahoma"/>
            <family val="2"/>
            <charset val="204"/>
          </rPr>
          <t>Определяется на основе данных о количестве потенциальных адресатов регулирования</t>
        </r>
      </text>
    </comment>
    <comment ref="D79" authorId="0" shapeId="0">
      <text>
        <r>
          <rPr>
            <sz val="9"/>
            <color indexed="81"/>
            <rFont val="Tahoma"/>
            <family val="2"/>
            <charset val="204"/>
          </rPr>
          <t xml:space="preserve">Уважаемые пользователи!
Наименование трудовых затрат из списка вы можете изменить или же указать иные виды трудовых затрат
</t>
        </r>
      </text>
    </comment>
    <comment ref="B81" authorId="1" shapeId="0">
      <text>
        <r>
          <rPr>
            <sz val="8"/>
            <color indexed="81"/>
            <rFont val="Tahoma"/>
            <family val="2"/>
            <charset val="204"/>
          </rPr>
          <t>Определяется на основе данных о количестве потенциальных адресатов регулирования</t>
        </r>
      </text>
    </comment>
    <comment ref="D94" authorId="0" shapeId="0">
      <text>
        <r>
          <rPr>
            <sz val="9"/>
            <color indexed="81"/>
            <rFont val="Tahoma"/>
            <family val="2"/>
            <charset val="204"/>
          </rPr>
          <t xml:space="preserve">Уважаемые пользователи!
Наименование прямых затрат из списка вы можете изменить или же указать иной вид прямых затрат
</t>
        </r>
      </text>
    </comment>
    <comment ref="B97" authorId="1" shapeId="0">
      <text>
        <r>
          <rPr>
            <sz val="8"/>
            <color indexed="81"/>
            <rFont val="Tahoma"/>
            <family val="2"/>
            <charset val="204"/>
          </rPr>
          <t>Определяется на основе данных о количестве потенциальных адресатов регулирования</t>
        </r>
      </text>
    </comment>
    <comment ref="D107" authorId="0" shapeId="0">
      <text>
        <r>
          <rPr>
            <sz val="9"/>
            <color indexed="81"/>
            <rFont val="Tahoma"/>
            <family val="2"/>
            <charset val="204"/>
          </rPr>
          <t xml:space="preserve">Уважаемые пользователи!
Наименование прямых затрат из списка вы можете изменить или же указать иной вид прямых затрат
</t>
        </r>
      </text>
    </comment>
    <comment ref="B110" authorId="1" shapeId="0">
      <text>
        <r>
          <rPr>
            <sz val="8"/>
            <color indexed="81"/>
            <rFont val="Tahoma"/>
            <family val="2"/>
            <charset val="204"/>
          </rPr>
          <t>Определяется на основе данных о количестве потенциальных адресатов регулирования</t>
        </r>
      </text>
    </comment>
    <comment ref="D120" authorId="0" shapeId="0">
      <text>
        <r>
          <rPr>
            <sz val="9"/>
            <color indexed="81"/>
            <rFont val="Tahoma"/>
            <family val="2"/>
            <charset val="204"/>
          </rPr>
          <t xml:space="preserve">Уважаемые пользователи!
Наименование прямых затрат из списка вы можете изменить или же указать иной вид прямых затрат
</t>
        </r>
      </text>
    </comment>
    <comment ref="B123" authorId="1" shapeId="0">
      <text>
        <r>
          <rPr>
            <sz val="8"/>
            <color indexed="81"/>
            <rFont val="Tahoma"/>
            <family val="2"/>
            <charset val="204"/>
          </rPr>
          <t>Определяется на основе данных о количестве потенциальных адресатов регулирования</t>
        </r>
      </text>
    </comment>
  </commentList>
</comments>
</file>

<file path=xl/sharedStrings.xml><?xml version="1.0" encoding="utf-8"?>
<sst xmlns="http://schemas.openxmlformats.org/spreadsheetml/2006/main" count="594" uniqueCount="105">
  <si>
    <t>информационное</t>
  </si>
  <si>
    <t>предоставление информации</t>
  </si>
  <si>
    <t>подача документа (пакета документов) в орган государственной власти, уполномоченную организацию</t>
  </si>
  <si>
    <t>почтовое отправление документов в орган государтвенной власти, уполномомченную организацию</t>
  </si>
  <si>
    <t>отправка сведений электронными средствами связи в орган государственной власти, уполномоченую организацию (телефонограмма, факс, электронная почта)</t>
  </si>
  <si>
    <t>публикация сведений в СМИ</t>
  </si>
  <si>
    <t>Нотариальное удостоверение копий документа</t>
  </si>
  <si>
    <t>иное</t>
  </si>
  <si>
    <t>формирование информации</t>
  </si>
  <si>
    <t>Написание любого документа низкого уровня сложности ( менее 5 стр. печатного текста)</t>
  </si>
  <si>
    <t>Написание любого документа низкого уровня сложности ( от 5 до 15 стр. печатного текста)</t>
  </si>
  <si>
    <t>Написание любого документа низкого уровня сложности (более 15 стр. печатного текста)</t>
  </si>
  <si>
    <t xml:space="preserve">содержательное </t>
  </si>
  <si>
    <t>приобретение оборудования</t>
  </si>
  <si>
    <t xml:space="preserve">поиск подрядчика, 
</t>
  </si>
  <si>
    <t>согласование условий и заключение договора,</t>
  </si>
  <si>
    <t xml:space="preserve">установка приобретений, </t>
  </si>
  <si>
    <t xml:space="preserve">обслуживание приобретения, </t>
  </si>
  <si>
    <t>наим и обучение персонала</t>
  </si>
  <si>
    <t xml:space="preserve">поиск персонала
</t>
  </si>
  <si>
    <t>заказ/предоставление госуслуг</t>
  </si>
  <si>
    <t>другое</t>
  </si>
  <si>
    <t>Раздел требования</t>
  </si>
  <si>
    <t xml:space="preserve">Тип требования </t>
  </si>
  <si>
    <t>Наименование требования</t>
  </si>
  <si>
    <t xml:space="preserve">Действие </t>
  </si>
  <si>
    <t>Частота повторов в год</t>
  </si>
  <si>
    <t>Укажите ч.ч</t>
  </si>
  <si>
    <t>Укажите число повторов в год</t>
  </si>
  <si>
    <t>Укажите стоимость доп.оборудования, приобретений</t>
  </si>
  <si>
    <t>Укажите необходимость обслуживания в течении годадоп. Оборудования, приобретений</t>
  </si>
  <si>
    <t>УКАЖИТЕ иное</t>
  </si>
  <si>
    <t>Расчет издержек</t>
  </si>
  <si>
    <t>анализ рынка</t>
  </si>
  <si>
    <t>проведение собеседований</t>
  </si>
  <si>
    <t>написание любого документа низкого уровня сложности ( менее 5 стр. печатного текста)</t>
  </si>
  <si>
    <t>написание любого документа низкого уровня сложности (более 15 стр. печатного текста)</t>
  </si>
  <si>
    <t>написание любого документа низкого уровня сложности ( от 5 до 15 стр. печатного текста)</t>
  </si>
  <si>
    <t>подготовка, согласование условий и заключение договора</t>
  </si>
  <si>
    <t xml:space="preserve">поиск информации
</t>
  </si>
  <si>
    <t>поиск подрядчиков</t>
  </si>
  <si>
    <t>отправка сведений в орган государственной власти, уполномоченую организацию, втом числе электронными средствами связи (телефонограмма, факс, электронная почта)</t>
  </si>
  <si>
    <t>установка приобретений</t>
  </si>
  <si>
    <t>приобретение товаров, работ, услуг</t>
  </si>
  <si>
    <t>обслуживание приобретений</t>
  </si>
  <si>
    <t>наим персонала</t>
  </si>
  <si>
    <t>государтсвенные пошлины и сборы</t>
  </si>
  <si>
    <t>затраты на связь, в том числе на почтовые отправления</t>
  </si>
  <si>
    <t>Наименование акта, проекта акта</t>
  </si>
  <si>
    <t>Наименование трудовых затрат</t>
  </si>
  <si>
    <t>поле для заполнения</t>
  </si>
  <si>
    <t>выберите из списка</t>
  </si>
  <si>
    <t>Необходимость выполнения требований во второй и последующий год</t>
  </si>
  <si>
    <t xml:space="preserve">поле для заполнения </t>
  </si>
  <si>
    <t>Для увеличения срока расчетного периода - слева размещен знак "+"</t>
  </si>
  <si>
    <t>Наименование прямых затрат</t>
  </si>
  <si>
    <t>В случае необходимости расчета иного вида трудовых затрат - слева размещен знак "+"</t>
  </si>
  <si>
    <t>В случае необходимости расчета иного вида прямых затрат - слева размещен знак "+"</t>
  </si>
  <si>
    <t>Сумма затрат, итого</t>
  </si>
  <si>
    <t>Сумма затрат в 1 год реализации требования</t>
  </si>
  <si>
    <t>Сумма затрат при реализации требований во второй и последующие года</t>
  </si>
  <si>
    <t>* показатель масштаба</t>
  </si>
  <si>
    <t>* затраты рабочего времени в часах, необходимых на выполнение требований</t>
  </si>
  <si>
    <t>* показатель периодичности (число повторений в год)</t>
  </si>
  <si>
    <t>* стоимость установки приобретения</t>
  </si>
  <si>
    <t>* стоимость приобретения (с учетом расходов на доставку), объем расходов на оплату труда дополнительного персонала</t>
  </si>
  <si>
    <t>Необходимость выполнения требований во второй и последующий года</t>
  </si>
  <si>
    <t>Расчет выгод</t>
  </si>
  <si>
    <t>человеко-час</t>
  </si>
  <si>
    <t>Сумма трудовых затрат, итого</t>
  </si>
  <si>
    <t>Сумма прямых затрат, итого</t>
  </si>
  <si>
    <t>Наименование финансовой поддержки</t>
  </si>
  <si>
    <t>предоставление субсидий</t>
  </si>
  <si>
    <t>предоставление государственных гарантий</t>
  </si>
  <si>
    <t>предоставление налоговых льгот</t>
  </si>
  <si>
    <t>установление пониженных ставок арендной платы и иных платежей</t>
  </si>
  <si>
    <t>* год предоставления финансовой поддержки</t>
  </si>
  <si>
    <t>Наименование сокращаемых трудовых затрат</t>
  </si>
  <si>
    <t>Наименование сокращаемых прямых затрат</t>
  </si>
  <si>
    <t>Сумма, итого</t>
  </si>
  <si>
    <t xml:space="preserve">Сумма выгод в 1 год </t>
  </si>
  <si>
    <t>Сумма выгод при реализации требований во второй и последующие года</t>
  </si>
  <si>
    <t>* объем рабочего времени в часах, высвобождаемого ввиду сокращения требования</t>
  </si>
  <si>
    <t>Сумма финансовой поддержки, итого</t>
  </si>
  <si>
    <t>Сумма выгод от сокращения прямых затрат, итого</t>
  </si>
  <si>
    <t>Сумма выгод от сокращений трудовых затрат, итого</t>
  </si>
  <si>
    <t>Информация о выгодах по видам - слева размещен знак "+"</t>
  </si>
  <si>
    <t>Информация о стандартных издержках по видам - слева размещен знак "+"</t>
  </si>
  <si>
    <t>* средняя заработная плата персонала, ответственного за выполнение требования (включая налоги и прочие обязательные платежи)</t>
  </si>
  <si>
    <t>* стоимость обслуживания приобретений, оплата труда персонала, принятого в целях реализации требований</t>
  </si>
  <si>
    <t>год реализации требования</t>
  </si>
  <si>
    <t>* объем бюджетных ассигнований, запланированных (предоставленных) в первый год реализации регулирования, либо объем средств, высвобождаемый (высвобожденный) ввиду наличия налоговых льгот, пониженных ставок и тарифов</t>
  </si>
  <si>
    <t>* средняя заработная плата персонала, ответственного за выполнение сокращаемого, отменяемого требования (включая налоги и прочие обязательные платежи)</t>
  </si>
  <si>
    <t>* объем рабочего времени в часах, высвобождаемого ввиду сокращения, отменяемого требования</t>
  </si>
  <si>
    <t xml:space="preserve">* стоимость приобретений (с учетом расходов на доставку), объем расходов на оплату труда дополнительного персонала, необходимость осуществления которых была определена сокращаемым, отменяемым требованием </t>
  </si>
  <si>
    <t>* стоимость обслуживания приобретений, оплата труда персонала, связанного с изменением, отменой требования</t>
  </si>
  <si>
    <t>-</t>
  </si>
  <si>
    <t>15 мин</t>
  </si>
  <si>
    <t>1 обращение</t>
  </si>
  <si>
    <t>стоимость разработки изменений в проеки</t>
  </si>
  <si>
    <t>стоимость разработки проекта</t>
  </si>
  <si>
    <t>выберите инаписание любого документа низкого уровня сложности ( менее 5 стр. печатного текста)з списка</t>
  </si>
  <si>
    <t>«Об утверждении Административного регламента представления муниципальной услуги «Подготовка и утверждение документации по планировке территории» на территории муниципального района Сергиевский Самарской области»</t>
  </si>
  <si>
    <t>«Об утверждении Административного регламента представления «Подготовка и утверждение документации по планировке территории» на территории муниципального района Сергиевский Самарской области»</t>
  </si>
  <si>
    <t>62700,00*1,302=81635,40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</si>
</sst>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\ _₽_-;\-* #,##0.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sz val="11"/>
      <color theme="0" tint="-0.499984740745262"/>
      <name val="Arial"/>
      <family val="2"/>
      <charset val="204"/>
    </font>
    <font>
      <i/>
      <sz val="11"/>
      <color theme="0" tint="-0.499984740745262"/>
      <name val="Arial"/>
      <family val="2"/>
      <charset val="204"/>
    </font>
    <font>
      <i/>
      <sz val="11"/>
      <color theme="1"/>
      <name val="Arial"/>
      <family val="2"/>
      <charset val="204"/>
    </font>
    <font>
      <u/>
      <sz val="11"/>
      <color theme="1"/>
      <name val="Arial"/>
      <family val="2"/>
      <charset val="204"/>
    </font>
    <font>
      <sz val="8"/>
      <color indexed="81"/>
      <name val="Tahoma"/>
      <family val="2"/>
      <charset val="204"/>
    </font>
    <font>
      <sz val="10"/>
      <color theme="1"/>
      <name val="Arial"/>
      <family val="2"/>
      <charset val="204"/>
    </font>
    <font>
      <i/>
      <sz val="10"/>
      <color theme="0" tint="-0.49998474074526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1" fillId="2" borderId="0" xfId="0" applyFont="1" applyFill="1" applyBorder="1" applyAlignment="1">
      <alignment vertical="top" wrapText="1"/>
    </xf>
    <xf numFmtId="0" fontId="3" fillId="5" borderId="2" xfId="0" applyFont="1" applyFill="1" applyBorder="1" applyAlignment="1">
      <alignment wrapText="1"/>
    </xf>
    <xf numFmtId="0" fontId="8" fillId="5" borderId="2" xfId="0" applyFont="1" applyFill="1" applyBorder="1" applyAlignment="1">
      <alignment vertical="center"/>
    </xf>
    <xf numFmtId="0" fontId="3" fillId="7" borderId="2" xfId="0" applyFont="1" applyFill="1" applyBorder="1" applyAlignment="1"/>
    <xf numFmtId="0" fontId="3" fillId="7" borderId="2" xfId="0" applyFont="1" applyFill="1" applyBorder="1"/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8" fillId="4" borderId="0" xfId="0" applyFont="1" applyFill="1" applyBorder="1" applyAlignment="1">
      <alignment vertical="center"/>
    </xf>
    <xf numFmtId="0" fontId="13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43" fontId="13" fillId="4" borderId="0" xfId="1" applyFont="1" applyFill="1" applyBorder="1" applyAlignment="1">
      <alignment horizontal="center" vertical="center" wrapText="1"/>
    </xf>
    <xf numFmtId="43" fontId="3" fillId="0" borderId="0" xfId="1" applyFont="1"/>
    <xf numFmtId="164" fontId="3" fillId="3" borderId="2" xfId="0" applyNumberFormat="1" applyFont="1" applyFill="1" applyBorder="1" applyAlignment="1">
      <alignment wrapText="1"/>
    </xf>
    <xf numFmtId="164" fontId="3" fillId="3" borderId="2" xfId="0" applyNumberFormat="1" applyFont="1" applyFill="1" applyBorder="1"/>
    <xf numFmtId="164" fontId="4" fillId="3" borderId="2" xfId="0" applyNumberFormat="1" applyFont="1" applyFill="1" applyBorder="1" applyAlignment="1"/>
    <xf numFmtId="0" fontId="3" fillId="6" borderId="5" xfId="0" applyFont="1" applyFill="1" applyBorder="1" applyAlignment="1"/>
    <xf numFmtId="0" fontId="3" fillId="7" borderId="5" xfId="0" applyFont="1" applyFill="1" applyBorder="1" applyAlignment="1"/>
    <xf numFmtId="0" fontId="3" fillId="0" borderId="0" xfId="0" applyFont="1" applyAlignment="1">
      <alignment horizontal="center"/>
    </xf>
    <xf numFmtId="164" fontId="4" fillId="5" borderId="2" xfId="0" applyNumberFormat="1" applyFont="1" applyFill="1" applyBorder="1" applyAlignment="1"/>
    <xf numFmtId="164" fontId="3" fillId="5" borderId="2" xfId="0" applyNumberFormat="1" applyFont="1" applyFill="1" applyBorder="1" applyAlignment="1">
      <alignment wrapText="1"/>
    </xf>
    <xf numFmtId="0" fontId="3" fillId="6" borderId="2" xfId="0" applyFont="1" applyFill="1" applyBorder="1" applyAlignment="1"/>
    <xf numFmtId="0" fontId="3" fillId="6" borderId="2" xfId="0" applyFont="1" applyFill="1" applyBorder="1"/>
    <xf numFmtId="164" fontId="3" fillId="5" borderId="2" xfId="0" applyNumberFormat="1" applyFont="1" applyFill="1" applyBorder="1"/>
    <xf numFmtId="0" fontId="3" fillId="0" borderId="0" xfId="0" applyNumberFormat="1" applyFont="1" applyBorder="1"/>
    <xf numFmtId="165" fontId="13" fillId="4" borderId="2" xfId="1" applyNumberFormat="1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vertical="center"/>
      <protection locked="0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 applyProtection="1">
      <alignment vertical="center"/>
      <protection locked="0"/>
    </xf>
    <xf numFmtId="2" fontId="4" fillId="5" borderId="2" xfId="0" applyNumberFormat="1" applyFont="1" applyFill="1" applyBorder="1" applyAlignment="1"/>
    <xf numFmtId="2" fontId="3" fillId="5" borderId="2" xfId="0" applyNumberFormat="1" applyFont="1" applyFill="1" applyBorder="1" applyAlignment="1">
      <alignment wrapText="1"/>
    </xf>
    <xf numFmtId="2" fontId="3" fillId="5" borderId="2" xfId="0" applyNumberFormat="1" applyFont="1" applyFill="1" applyBorder="1"/>
    <xf numFmtId="2" fontId="3" fillId="0" borderId="0" xfId="0" applyNumberFormat="1" applyFont="1"/>
    <xf numFmtId="2" fontId="4" fillId="3" borderId="2" xfId="0" applyNumberFormat="1" applyFont="1" applyFill="1" applyBorder="1" applyAlignment="1"/>
    <xf numFmtId="2" fontId="3" fillId="3" borderId="2" xfId="0" applyNumberFormat="1" applyFont="1" applyFill="1" applyBorder="1" applyAlignment="1">
      <alignment wrapText="1"/>
    </xf>
    <xf numFmtId="2" fontId="3" fillId="3" borderId="2" xfId="0" applyNumberFormat="1" applyFont="1" applyFill="1" applyBorder="1"/>
    <xf numFmtId="49" fontId="3" fillId="7" borderId="2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6" borderId="2" xfId="0" applyNumberFormat="1" applyFont="1" applyFill="1" applyBorder="1" applyAlignment="1">
      <alignment horizontal="center"/>
    </xf>
    <xf numFmtId="2" fontId="13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1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Border="1"/>
    <xf numFmtId="43" fontId="3" fillId="0" borderId="0" xfId="1" applyFont="1" applyFill="1"/>
    <xf numFmtId="0" fontId="3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/>
    </xf>
    <xf numFmtId="43" fontId="13" fillId="0" borderId="0" xfId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7" borderId="5" xfId="0" applyNumberFormat="1" applyFont="1" applyFill="1" applyBorder="1" applyAlignment="1">
      <alignment horizontal="center"/>
    </xf>
    <xf numFmtId="0" fontId="3" fillId="6" borderId="5" xfId="0" applyNumberFormat="1" applyFont="1" applyFill="1" applyBorder="1" applyAlignment="1">
      <alignment horizontal="center"/>
    </xf>
    <xf numFmtId="165" fontId="13" fillId="4" borderId="2" xfId="1" applyNumberFormat="1" applyFont="1" applyFill="1" applyBorder="1" applyAlignment="1" applyProtection="1">
      <alignment horizontal="center" vertical="center" wrapText="1"/>
      <protection locked="0"/>
    </xf>
    <xf numFmtId="2" fontId="8" fillId="4" borderId="2" xfId="0" applyNumberFormat="1" applyFont="1" applyFill="1" applyBorder="1" applyAlignment="1" applyProtection="1">
      <alignment horizontal="center"/>
      <protection locked="0"/>
    </xf>
    <xf numFmtId="0" fontId="12" fillId="5" borderId="4" xfId="0" applyFont="1" applyFill="1" applyBorder="1" applyAlignment="1">
      <alignment horizontal="left"/>
    </xf>
    <xf numFmtId="2" fontId="8" fillId="4" borderId="4" xfId="0" applyNumberFormat="1" applyFont="1" applyFill="1" applyBorder="1" applyAlignment="1" applyProtection="1">
      <alignment horizontal="center"/>
      <protection locked="0"/>
    </xf>
    <xf numFmtId="0" fontId="12" fillId="5" borderId="2" xfId="0" applyFont="1" applyFill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left"/>
    </xf>
    <xf numFmtId="0" fontId="7" fillId="4" borderId="2" xfId="0" applyFont="1" applyFill="1" applyBorder="1" applyAlignment="1" applyProtection="1">
      <alignment horizontal="center"/>
      <protection locked="0"/>
    </xf>
    <xf numFmtId="0" fontId="12" fillId="5" borderId="6" xfId="0" applyFont="1" applyFill="1" applyBorder="1" applyAlignment="1">
      <alignment horizontal="left" wrapText="1"/>
    </xf>
    <xf numFmtId="0" fontId="12" fillId="5" borderId="5" xfId="0" applyFont="1" applyFill="1" applyBorder="1" applyAlignment="1">
      <alignment horizontal="left" wrapText="1"/>
    </xf>
    <xf numFmtId="0" fontId="12" fillId="5" borderId="2" xfId="0" applyFont="1" applyFill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15" fillId="5" borderId="2" xfId="0" applyFont="1" applyFill="1" applyBorder="1" applyAlignment="1">
      <alignment horizontal="left" wrapText="1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4" fillId="5" borderId="10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0" fillId="0" borderId="8" xfId="0" applyBorder="1" applyAlignment="1"/>
    <xf numFmtId="0" fontId="5" fillId="6" borderId="2" xfId="0" applyFont="1" applyFill="1" applyBorder="1" applyAlignment="1">
      <alignment horizontal="center" wrapText="1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0" fontId="8" fillId="4" borderId="7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>
      <alignment horizontal="left"/>
    </xf>
    <xf numFmtId="0" fontId="4" fillId="7" borderId="6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 wrapText="1"/>
    </xf>
    <xf numFmtId="0" fontId="4" fillId="7" borderId="7" xfId="0" applyFont="1" applyFill="1" applyBorder="1" applyAlignment="1">
      <alignment horizontal="center" wrapText="1"/>
    </xf>
    <xf numFmtId="0" fontId="4" fillId="7" borderId="5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 wrapText="1"/>
    </xf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0" fillId="0" borderId="5" xfId="0" applyBorder="1" applyAlignment="1"/>
    <xf numFmtId="0" fontId="10" fillId="5" borderId="9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wrapText="1"/>
      <protection locked="0"/>
    </xf>
    <xf numFmtId="0" fontId="10" fillId="5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left" vertical="center"/>
    </xf>
    <xf numFmtId="49" fontId="7" fillId="4" borderId="2" xfId="0" applyNumberFormat="1" applyFont="1" applyFill="1" applyBorder="1" applyAlignment="1" applyProtection="1">
      <alignment horizontal="center" wrapText="1"/>
      <protection locked="0"/>
    </xf>
    <xf numFmtId="0" fontId="4" fillId="6" borderId="2" xfId="0" applyFont="1" applyFill="1" applyBorder="1" applyAlignment="1">
      <alignment horizontal="left" vertical="center" wrapText="1"/>
    </xf>
    <xf numFmtId="1" fontId="8" fillId="4" borderId="4" xfId="0" applyNumberFormat="1" applyFont="1" applyFill="1" applyBorder="1" applyAlignment="1" applyProtection="1">
      <alignment horizontal="center"/>
      <protection locked="0"/>
    </xf>
    <xf numFmtId="1" fontId="8" fillId="4" borderId="2" xfId="0" applyNumberFormat="1" applyFont="1" applyFill="1" applyBorder="1" applyAlignment="1" applyProtection="1">
      <alignment horizontal="center"/>
      <protection locked="0"/>
    </xf>
    <xf numFmtId="1" fontId="7" fillId="4" borderId="4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Финансовый" xfId="1" builtinId="3"/>
  </cellStyles>
  <dxfs count="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Данные" displayName="Данные" ref="A1:E24" totalsRowShown="0" headerRowDxfId="7" dataDxfId="6" tableBorderDxfId="5">
  <autoFilter ref="A1:E24"/>
  <tableColumns count="5">
    <tableColumn id="1" name="Раздел требования" dataDxfId="4"/>
    <tableColumn id="2" name="Тип требования " dataDxfId="3"/>
    <tableColumn id="3" name="Наименование требования" dataDxfId="2"/>
    <tableColumn id="4" name="Действие " dataDxfId="1"/>
    <tableColumn id="5" name="Частота повторов в год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W114"/>
  <sheetViews>
    <sheetView showGridLines="0" tabSelected="1" zoomScale="85" zoomScaleNormal="85" workbookViewId="0">
      <selection activeCell="G58" sqref="G58"/>
    </sheetView>
  </sheetViews>
  <sheetFormatPr defaultRowHeight="14.25" outlineLevelRow="2" x14ac:dyDescent="0.2"/>
  <cols>
    <col min="1" max="1" width="22" style="8" customWidth="1"/>
    <col min="2" max="2" width="26.5703125" style="8" customWidth="1"/>
    <col min="3" max="5" width="19.42578125" style="8" customWidth="1"/>
    <col min="6" max="6" width="21.140625" style="8" customWidth="1"/>
    <col min="7" max="7" width="21.85546875" style="8" customWidth="1"/>
    <col min="8" max="8" width="9.140625" style="8"/>
    <col min="9" max="9" width="9.140625" style="52" customWidth="1"/>
    <col min="10" max="10" width="14.85546875" style="52" customWidth="1"/>
    <col min="11" max="14" width="14.7109375" style="52" customWidth="1"/>
    <col min="15" max="15" width="9.140625" style="52" customWidth="1"/>
    <col min="16" max="16" width="9.140625" style="52"/>
    <col min="17" max="16384" width="9.140625" style="8"/>
  </cols>
  <sheetData>
    <row r="1" spans="1:16" ht="18" customHeight="1" x14ac:dyDescent="0.25">
      <c r="A1" s="81" t="s">
        <v>32</v>
      </c>
      <c r="B1" s="81"/>
      <c r="C1" s="81"/>
      <c r="D1" s="81"/>
      <c r="E1" s="81"/>
      <c r="F1" s="81"/>
    </row>
    <row r="2" spans="1:16" ht="75.75" customHeight="1" x14ac:dyDescent="0.2">
      <c r="A2" s="11" t="s">
        <v>48</v>
      </c>
      <c r="B2" s="82" t="s">
        <v>102</v>
      </c>
      <c r="C2" s="83"/>
      <c r="D2" s="83"/>
      <c r="E2" s="83"/>
      <c r="F2" s="84"/>
    </row>
    <row r="4" spans="1:16" ht="30.75" customHeight="1" x14ac:dyDescent="0.25">
      <c r="A4" s="85" t="s">
        <v>49</v>
      </c>
      <c r="B4" s="85"/>
      <c r="C4" s="71" t="s">
        <v>35</v>
      </c>
      <c r="D4" s="71"/>
    </row>
    <row r="5" spans="1:16" ht="37.5" customHeight="1" x14ac:dyDescent="0.2">
      <c r="A5" s="76" t="s">
        <v>88</v>
      </c>
      <c r="B5" s="76"/>
      <c r="C5" s="64" t="s">
        <v>104</v>
      </c>
      <c r="D5" s="64"/>
    </row>
    <row r="6" spans="1:16" x14ac:dyDescent="0.2">
      <c r="A6" s="74" t="s">
        <v>61</v>
      </c>
      <c r="B6" s="74"/>
      <c r="C6" s="64" t="s">
        <v>98</v>
      </c>
      <c r="D6" s="64"/>
    </row>
    <row r="7" spans="1:16" ht="27" customHeight="1" x14ac:dyDescent="0.2">
      <c r="A7" s="67" t="s">
        <v>62</v>
      </c>
      <c r="B7" s="67"/>
      <c r="C7" s="64" t="s">
        <v>97</v>
      </c>
      <c r="D7" s="64"/>
    </row>
    <row r="8" spans="1:16" s="9" customFormat="1" ht="13.5" customHeight="1" x14ac:dyDescent="0.2">
      <c r="A8" s="65" t="s">
        <v>63</v>
      </c>
      <c r="B8" s="65"/>
      <c r="C8" s="77">
        <v>1</v>
      </c>
      <c r="D8" s="77"/>
      <c r="I8" s="53"/>
      <c r="J8" s="53"/>
      <c r="K8" s="53"/>
      <c r="L8" s="53"/>
      <c r="M8" s="53"/>
      <c r="N8" s="53"/>
      <c r="O8" s="53"/>
      <c r="P8" s="53"/>
    </row>
    <row r="9" spans="1:16" s="9" customFormat="1" ht="15" x14ac:dyDescent="0.25">
      <c r="A9" s="78" t="s">
        <v>66</v>
      </c>
      <c r="B9" s="79"/>
      <c r="C9" s="79"/>
      <c r="D9" s="79"/>
      <c r="E9" s="79"/>
      <c r="F9" s="79"/>
      <c r="G9" s="80"/>
      <c r="H9" s="15"/>
      <c r="I9" s="54"/>
      <c r="J9" s="55"/>
      <c r="K9" s="56"/>
      <c r="L9" s="56"/>
      <c r="M9" s="56"/>
      <c r="N9" s="56"/>
      <c r="O9" s="56"/>
      <c r="P9" s="53"/>
    </row>
    <row r="10" spans="1:16" x14ac:dyDescent="0.2">
      <c r="A10" s="67" t="s">
        <v>90</v>
      </c>
      <c r="B10" s="67"/>
      <c r="C10" s="35">
        <v>2018</v>
      </c>
      <c r="D10" s="35">
        <v>2019</v>
      </c>
      <c r="E10" s="35">
        <v>2020</v>
      </c>
      <c r="F10" s="35">
        <v>2021</v>
      </c>
      <c r="G10" s="35">
        <v>2022</v>
      </c>
      <c r="H10" s="16"/>
      <c r="I10" s="54"/>
      <c r="J10" s="57"/>
      <c r="K10" s="57"/>
      <c r="L10" s="57"/>
      <c r="M10" s="57"/>
      <c r="N10" s="57"/>
      <c r="O10" s="54"/>
    </row>
    <row r="11" spans="1:16" ht="26.25" customHeight="1" x14ac:dyDescent="0.2">
      <c r="A11" s="67" t="s">
        <v>62</v>
      </c>
      <c r="B11" s="67"/>
      <c r="C11" s="34" t="s">
        <v>97</v>
      </c>
      <c r="D11" s="34" t="s">
        <v>97</v>
      </c>
      <c r="E11" s="34" t="s">
        <v>97</v>
      </c>
      <c r="F11" s="34" t="s">
        <v>97</v>
      </c>
      <c r="G11" s="34" t="s">
        <v>97</v>
      </c>
      <c r="H11" s="16"/>
      <c r="I11" s="54"/>
      <c r="J11" s="58"/>
      <c r="K11" s="58"/>
      <c r="L11" s="58"/>
      <c r="M11" s="58"/>
      <c r="N11" s="58"/>
      <c r="O11" s="54"/>
    </row>
    <row r="12" spans="1:16" ht="17.25" customHeight="1" x14ac:dyDescent="0.2">
      <c r="A12" s="67" t="s">
        <v>63</v>
      </c>
      <c r="B12" s="67"/>
      <c r="C12" s="36">
        <v>5</v>
      </c>
      <c r="D12" s="36">
        <v>9</v>
      </c>
      <c r="E12" s="36">
        <v>8</v>
      </c>
      <c r="F12" s="36">
        <v>5</v>
      </c>
      <c r="G12" s="36">
        <v>7</v>
      </c>
      <c r="H12" s="16"/>
      <c r="I12" s="54"/>
      <c r="J12" s="59"/>
      <c r="K12" s="59"/>
      <c r="L12" s="59"/>
      <c r="M12" s="59"/>
      <c r="N12" s="59"/>
      <c r="O12" s="54"/>
    </row>
    <row r="13" spans="1:16" x14ac:dyDescent="0.2">
      <c r="A13" s="68" t="s">
        <v>54</v>
      </c>
      <c r="B13" s="68"/>
      <c r="C13" s="68"/>
      <c r="D13" s="68"/>
      <c r="E13" s="68"/>
      <c r="H13" s="16"/>
      <c r="I13" s="60"/>
      <c r="J13" s="60"/>
      <c r="K13" s="60"/>
      <c r="L13" s="60"/>
      <c r="M13" s="60"/>
      <c r="N13" s="54"/>
      <c r="O13" s="54"/>
    </row>
    <row r="14" spans="1:16" hidden="1" outlineLevel="1" x14ac:dyDescent="0.2">
      <c r="A14" s="67" t="s">
        <v>90</v>
      </c>
      <c r="B14" s="67"/>
      <c r="C14" s="35">
        <v>2021</v>
      </c>
      <c r="D14" s="35">
        <v>2022</v>
      </c>
      <c r="E14" s="35">
        <v>2023</v>
      </c>
      <c r="F14" s="35">
        <v>2024</v>
      </c>
      <c r="H14" s="16"/>
      <c r="I14" s="54"/>
      <c r="J14" s="54"/>
      <c r="K14" s="57"/>
      <c r="L14" s="57"/>
      <c r="M14" s="57"/>
      <c r="N14" s="57"/>
      <c r="O14" s="54"/>
    </row>
    <row r="15" spans="1:16" ht="26.25" hidden="1" customHeight="1" outlineLevel="1" x14ac:dyDescent="0.2">
      <c r="A15" s="67" t="s">
        <v>62</v>
      </c>
      <c r="B15" s="67"/>
      <c r="C15" s="34" t="s">
        <v>53</v>
      </c>
      <c r="D15" s="34" t="s">
        <v>53</v>
      </c>
      <c r="E15" s="34" t="s">
        <v>53</v>
      </c>
      <c r="F15" s="34" t="s">
        <v>53</v>
      </c>
      <c r="G15" s="27"/>
      <c r="H15" s="16"/>
      <c r="I15" s="54"/>
      <c r="J15" s="54"/>
      <c r="K15" s="58"/>
      <c r="L15" s="58"/>
      <c r="M15" s="58"/>
      <c r="N15" s="58"/>
      <c r="O15" s="54"/>
    </row>
    <row r="16" spans="1:16" ht="14.25" hidden="1" customHeight="1" outlineLevel="1" x14ac:dyDescent="0.2">
      <c r="A16" s="67" t="s">
        <v>63</v>
      </c>
      <c r="B16" s="67"/>
      <c r="C16" s="36" t="s">
        <v>51</v>
      </c>
      <c r="D16" s="36" t="s">
        <v>51</v>
      </c>
      <c r="E16" s="36" t="s">
        <v>51</v>
      </c>
      <c r="F16" s="36" t="s">
        <v>51</v>
      </c>
      <c r="H16" s="16"/>
      <c r="I16" s="54"/>
      <c r="J16" s="54"/>
      <c r="K16" s="59"/>
      <c r="L16" s="59"/>
      <c r="M16" s="59"/>
      <c r="N16" s="59"/>
      <c r="O16" s="54"/>
    </row>
    <row r="17" spans="1:23" collapsed="1" x14ac:dyDescent="0.2">
      <c r="H17" s="16"/>
      <c r="I17" s="54"/>
      <c r="J17" s="54"/>
      <c r="K17" s="54"/>
      <c r="L17" s="54"/>
      <c r="M17" s="54"/>
      <c r="N17" s="54"/>
      <c r="O17" s="54"/>
      <c r="W17" s="8">
        <v>1</v>
      </c>
    </row>
    <row r="18" spans="1:23" x14ac:dyDescent="0.2">
      <c r="A18" s="75" t="s">
        <v>56</v>
      </c>
      <c r="B18" s="75"/>
      <c r="C18" s="75"/>
      <c r="D18" s="75"/>
      <c r="E18" s="75"/>
      <c r="H18" s="16"/>
      <c r="I18" s="54"/>
      <c r="J18" s="54"/>
      <c r="K18" s="54"/>
      <c r="L18" s="54"/>
      <c r="M18" s="54"/>
      <c r="N18" s="54"/>
      <c r="O18" s="54"/>
    </row>
    <row r="19" spans="1:23" hidden="1" outlineLevel="1" x14ac:dyDescent="0.2">
      <c r="H19" s="16"/>
      <c r="I19" s="54"/>
      <c r="J19" s="54"/>
      <c r="K19" s="54"/>
      <c r="L19" s="54"/>
      <c r="M19" s="54"/>
      <c r="N19" s="54"/>
      <c r="O19" s="54"/>
    </row>
    <row r="20" spans="1:23" ht="32.25" hidden="1" customHeight="1" outlineLevel="1" x14ac:dyDescent="0.25">
      <c r="A20" s="70" t="s">
        <v>49</v>
      </c>
      <c r="B20" s="70"/>
      <c r="C20" s="71" t="s">
        <v>51</v>
      </c>
      <c r="D20" s="71"/>
      <c r="H20" s="16"/>
      <c r="I20" s="54"/>
      <c r="J20" s="54"/>
      <c r="K20" s="54"/>
      <c r="L20" s="54"/>
      <c r="M20" s="54"/>
      <c r="N20" s="54"/>
      <c r="O20" s="54"/>
    </row>
    <row r="21" spans="1:23" ht="39.75" hidden="1" customHeight="1" outlineLevel="1" x14ac:dyDescent="0.2">
      <c r="A21" s="76" t="s">
        <v>88</v>
      </c>
      <c r="B21" s="76"/>
      <c r="C21" s="64" t="s">
        <v>50</v>
      </c>
      <c r="D21" s="64"/>
    </row>
    <row r="22" spans="1:23" hidden="1" outlineLevel="1" x14ac:dyDescent="0.2">
      <c r="A22" s="74" t="s">
        <v>61</v>
      </c>
      <c r="B22" s="74"/>
      <c r="C22" s="64" t="s">
        <v>50</v>
      </c>
      <c r="D22" s="64"/>
    </row>
    <row r="23" spans="1:23" ht="28.5" hidden="1" customHeight="1" outlineLevel="1" x14ac:dyDescent="0.2">
      <c r="A23" s="67" t="s">
        <v>62</v>
      </c>
      <c r="B23" s="67"/>
      <c r="C23" s="64" t="s">
        <v>50</v>
      </c>
      <c r="D23" s="64"/>
    </row>
    <row r="24" spans="1:23" s="9" customFormat="1" hidden="1" outlineLevel="1" x14ac:dyDescent="0.2">
      <c r="A24" s="65" t="s">
        <v>63</v>
      </c>
      <c r="B24" s="65"/>
      <c r="C24" s="77" t="s">
        <v>51</v>
      </c>
      <c r="D24" s="77"/>
      <c r="I24" s="53"/>
      <c r="J24" s="53"/>
      <c r="K24" s="53"/>
      <c r="L24" s="53"/>
      <c r="M24" s="53"/>
      <c r="N24" s="53"/>
      <c r="O24" s="53"/>
      <c r="P24" s="53"/>
    </row>
    <row r="25" spans="1:23" s="9" customFormat="1" ht="15" hidden="1" outlineLevel="1" x14ac:dyDescent="0.25">
      <c r="A25" s="69" t="s">
        <v>52</v>
      </c>
      <c r="B25" s="69"/>
      <c r="C25" s="69"/>
      <c r="D25" s="69"/>
      <c r="E25" s="69"/>
      <c r="F25" s="69"/>
      <c r="I25" s="53"/>
      <c r="J25" s="55"/>
      <c r="K25" s="56"/>
      <c r="L25" s="56"/>
      <c r="M25" s="56"/>
      <c r="N25" s="56"/>
      <c r="O25" s="53"/>
      <c r="P25" s="53"/>
    </row>
    <row r="26" spans="1:23" hidden="1" outlineLevel="1" x14ac:dyDescent="0.2">
      <c r="A26" s="67" t="s">
        <v>90</v>
      </c>
      <c r="B26" s="67"/>
      <c r="C26" s="12">
        <f>C10</f>
        <v>2018</v>
      </c>
      <c r="D26" s="12">
        <f>D10</f>
        <v>2019</v>
      </c>
      <c r="E26" s="12">
        <f>E10</f>
        <v>2020</v>
      </c>
      <c r="F26" s="12">
        <f>F10</f>
        <v>2021</v>
      </c>
      <c r="J26" s="57"/>
      <c r="K26" s="57"/>
      <c r="L26" s="57"/>
      <c r="M26" s="57"/>
      <c r="N26" s="57"/>
    </row>
    <row r="27" spans="1:23" ht="24" hidden="1" customHeight="1" outlineLevel="1" x14ac:dyDescent="0.2">
      <c r="A27" s="67" t="s">
        <v>62</v>
      </c>
      <c r="B27" s="67"/>
      <c r="C27" s="34" t="s">
        <v>53</v>
      </c>
      <c r="D27" s="34" t="s">
        <v>53</v>
      </c>
      <c r="E27" s="34" t="s">
        <v>53</v>
      </c>
      <c r="F27" s="34" t="s">
        <v>53</v>
      </c>
      <c r="J27" s="58"/>
      <c r="K27" s="58"/>
      <c r="L27" s="58"/>
      <c r="M27" s="58"/>
      <c r="N27" s="58"/>
    </row>
    <row r="28" spans="1:23" ht="15.75" hidden="1" customHeight="1" outlineLevel="1" x14ac:dyDescent="0.2">
      <c r="A28" s="67" t="s">
        <v>63</v>
      </c>
      <c r="B28" s="67"/>
      <c r="C28" s="36" t="s">
        <v>51</v>
      </c>
      <c r="D28" s="36" t="s">
        <v>51</v>
      </c>
      <c r="E28" s="36" t="s">
        <v>51</v>
      </c>
      <c r="F28" s="36" t="s">
        <v>51</v>
      </c>
      <c r="J28" s="59"/>
      <c r="K28" s="59"/>
      <c r="L28" s="59"/>
      <c r="M28" s="59"/>
      <c r="N28" s="59"/>
    </row>
    <row r="29" spans="1:23" hidden="1" outlineLevel="1" x14ac:dyDescent="0.2">
      <c r="A29" s="68" t="s">
        <v>54</v>
      </c>
      <c r="B29" s="68"/>
      <c r="C29" s="68"/>
      <c r="D29" s="68"/>
      <c r="E29" s="68"/>
      <c r="J29" s="60"/>
      <c r="K29" s="60"/>
      <c r="L29" s="60"/>
      <c r="M29" s="60"/>
      <c r="N29" s="54"/>
    </row>
    <row r="30" spans="1:23" hidden="1" outlineLevel="2" x14ac:dyDescent="0.2">
      <c r="A30" s="67" t="s">
        <v>90</v>
      </c>
      <c r="B30" s="67"/>
      <c r="C30" s="12">
        <f>C14</f>
        <v>2021</v>
      </c>
      <c r="D30" s="12">
        <f>D14</f>
        <v>2022</v>
      </c>
      <c r="E30" s="12">
        <f>E14</f>
        <v>2023</v>
      </c>
      <c r="F30" s="12">
        <f>F14</f>
        <v>2024</v>
      </c>
      <c r="J30" s="54"/>
      <c r="K30" s="57"/>
      <c r="L30" s="57"/>
      <c r="M30" s="57"/>
      <c r="N30" s="57"/>
    </row>
    <row r="31" spans="1:23" ht="24.75" hidden="1" customHeight="1" outlineLevel="2" x14ac:dyDescent="0.2">
      <c r="A31" s="67" t="s">
        <v>62</v>
      </c>
      <c r="B31" s="67"/>
      <c r="C31" s="34" t="s">
        <v>53</v>
      </c>
      <c r="D31" s="34" t="s">
        <v>53</v>
      </c>
      <c r="E31" s="34" t="s">
        <v>53</v>
      </c>
      <c r="F31" s="34" t="s">
        <v>53</v>
      </c>
      <c r="J31" s="54"/>
      <c r="K31" s="58"/>
      <c r="L31" s="58"/>
      <c r="M31" s="58"/>
      <c r="N31" s="58"/>
    </row>
    <row r="32" spans="1:23" ht="16.5" hidden="1" customHeight="1" outlineLevel="2" x14ac:dyDescent="0.2">
      <c r="A32" s="67" t="s">
        <v>63</v>
      </c>
      <c r="B32" s="67"/>
      <c r="C32" s="36" t="s">
        <v>51</v>
      </c>
      <c r="D32" s="36" t="s">
        <v>51</v>
      </c>
      <c r="E32" s="36" t="s">
        <v>51</v>
      </c>
      <c r="F32" s="36" t="s">
        <v>51</v>
      </c>
    </row>
    <row r="33" spans="1:16" hidden="1" outlineLevel="1" x14ac:dyDescent="0.2"/>
    <row r="34" spans="1:16" collapsed="1" x14ac:dyDescent="0.2">
      <c r="A34" s="75" t="s">
        <v>56</v>
      </c>
      <c r="B34" s="75"/>
      <c r="C34" s="75"/>
      <c r="D34" s="75"/>
      <c r="E34" s="75"/>
    </row>
    <row r="35" spans="1:16" hidden="1" outlineLevel="1" x14ac:dyDescent="0.2"/>
    <row r="36" spans="1:16" ht="15" hidden="1" outlineLevel="1" x14ac:dyDescent="0.25">
      <c r="A36" s="70" t="s">
        <v>49</v>
      </c>
      <c r="B36" s="70"/>
      <c r="C36" s="71" t="s">
        <v>51</v>
      </c>
      <c r="D36" s="71"/>
    </row>
    <row r="37" spans="1:16" ht="26.25" hidden="1" customHeight="1" outlineLevel="1" x14ac:dyDescent="0.2">
      <c r="A37" s="76" t="s">
        <v>88</v>
      </c>
      <c r="B37" s="76"/>
      <c r="C37" s="64" t="s">
        <v>50</v>
      </c>
      <c r="D37" s="64"/>
    </row>
    <row r="38" spans="1:16" hidden="1" outlineLevel="1" x14ac:dyDescent="0.2">
      <c r="A38" s="74" t="s">
        <v>61</v>
      </c>
      <c r="B38" s="74"/>
      <c r="C38" s="64" t="s">
        <v>50</v>
      </c>
      <c r="D38" s="64"/>
    </row>
    <row r="39" spans="1:16" ht="29.25" hidden="1" customHeight="1" outlineLevel="1" x14ac:dyDescent="0.2">
      <c r="A39" s="67" t="s">
        <v>62</v>
      </c>
      <c r="B39" s="67"/>
      <c r="C39" s="64" t="s">
        <v>50</v>
      </c>
      <c r="D39" s="64"/>
    </row>
    <row r="40" spans="1:16" s="9" customFormat="1" hidden="1" outlineLevel="1" x14ac:dyDescent="0.2">
      <c r="A40" s="65" t="s">
        <v>63</v>
      </c>
      <c r="B40" s="65"/>
      <c r="C40" s="77" t="s">
        <v>51</v>
      </c>
      <c r="D40" s="77"/>
      <c r="I40" s="53"/>
      <c r="J40" s="53"/>
      <c r="K40" s="53"/>
      <c r="L40" s="53"/>
      <c r="M40" s="53"/>
      <c r="N40" s="53"/>
      <c r="O40" s="53"/>
      <c r="P40" s="53"/>
    </row>
    <row r="41" spans="1:16" s="9" customFormat="1" ht="15" hidden="1" outlineLevel="1" x14ac:dyDescent="0.25">
      <c r="A41" s="69" t="s">
        <v>52</v>
      </c>
      <c r="B41" s="69"/>
      <c r="C41" s="69"/>
      <c r="D41" s="69"/>
      <c r="E41" s="69"/>
      <c r="F41" s="69"/>
      <c r="I41" s="53"/>
      <c r="J41" s="55"/>
      <c r="K41" s="56"/>
      <c r="L41" s="56"/>
      <c r="M41" s="56"/>
      <c r="N41" s="56"/>
      <c r="O41" s="53"/>
      <c r="P41" s="53"/>
    </row>
    <row r="42" spans="1:16" hidden="1" outlineLevel="1" x14ac:dyDescent="0.2">
      <c r="A42" s="67" t="s">
        <v>90</v>
      </c>
      <c r="B42" s="67"/>
      <c r="C42" s="12">
        <f>C10</f>
        <v>2018</v>
      </c>
      <c r="D42" s="12">
        <f>D10</f>
        <v>2019</v>
      </c>
      <c r="E42" s="12">
        <f>E10</f>
        <v>2020</v>
      </c>
      <c r="F42" s="12">
        <f>F10</f>
        <v>2021</v>
      </c>
      <c r="J42" s="57"/>
      <c r="K42" s="57"/>
      <c r="L42" s="57"/>
      <c r="M42" s="57"/>
      <c r="N42" s="57"/>
    </row>
    <row r="43" spans="1:16" ht="29.25" hidden="1" customHeight="1" outlineLevel="1" x14ac:dyDescent="0.2">
      <c r="A43" s="67" t="s">
        <v>62</v>
      </c>
      <c r="B43" s="67"/>
      <c r="C43" s="34" t="s">
        <v>53</v>
      </c>
      <c r="D43" s="34" t="s">
        <v>53</v>
      </c>
      <c r="E43" s="34" t="s">
        <v>53</v>
      </c>
      <c r="F43" s="34" t="s">
        <v>53</v>
      </c>
      <c r="J43" s="58"/>
      <c r="K43" s="58"/>
      <c r="L43" s="58"/>
      <c r="M43" s="58"/>
      <c r="N43" s="58"/>
    </row>
    <row r="44" spans="1:16" ht="15.75" hidden="1" customHeight="1" outlineLevel="1" x14ac:dyDescent="0.2">
      <c r="A44" s="67" t="s">
        <v>63</v>
      </c>
      <c r="B44" s="67"/>
      <c r="C44" s="36" t="s">
        <v>51</v>
      </c>
      <c r="D44" s="36" t="s">
        <v>51</v>
      </c>
      <c r="E44" s="36" t="s">
        <v>51</v>
      </c>
      <c r="F44" s="36" t="s">
        <v>51</v>
      </c>
      <c r="J44" s="59"/>
      <c r="K44" s="59"/>
      <c r="L44" s="59"/>
      <c r="M44" s="59"/>
      <c r="N44" s="59"/>
    </row>
    <row r="45" spans="1:16" hidden="1" outlineLevel="1" x14ac:dyDescent="0.2">
      <c r="A45" s="68" t="s">
        <v>54</v>
      </c>
      <c r="B45" s="68"/>
      <c r="C45" s="68"/>
      <c r="D45" s="68"/>
      <c r="E45" s="68"/>
      <c r="J45" s="60"/>
      <c r="K45" s="60"/>
      <c r="L45" s="60"/>
      <c r="M45" s="60"/>
      <c r="N45" s="54"/>
    </row>
    <row r="46" spans="1:16" hidden="1" outlineLevel="2" x14ac:dyDescent="0.2">
      <c r="A46" s="67" t="s">
        <v>90</v>
      </c>
      <c r="B46" s="67"/>
      <c r="C46" s="12">
        <f>C14</f>
        <v>2021</v>
      </c>
      <c r="D46" s="12">
        <f>D14</f>
        <v>2022</v>
      </c>
      <c r="E46" s="12">
        <f>E14</f>
        <v>2023</v>
      </c>
      <c r="F46" s="12">
        <f>F14</f>
        <v>2024</v>
      </c>
      <c r="J46" s="54"/>
      <c r="K46" s="57"/>
      <c r="L46" s="57"/>
      <c r="M46" s="57"/>
      <c r="N46" s="57"/>
    </row>
    <row r="47" spans="1:16" ht="29.25" hidden="1" customHeight="1" outlineLevel="2" x14ac:dyDescent="0.2">
      <c r="A47" s="67" t="s">
        <v>62</v>
      </c>
      <c r="B47" s="67"/>
      <c r="C47" s="37" t="s">
        <v>53</v>
      </c>
      <c r="D47" s="37" t="s">
        <v>53</v>
      </c>
      <c r="E47" s="37" t="s">
        <v>53</v>
      </c>
      <c r="F47" s="37" t="s">
        <v>53</v>
      </c>
      <c r="J47" s="54"/>
      <c r="K47" s="58"/>
      <c r="L47" s="58"/>
      <c r="M47" s="58"/>
      <c r="N47" s="58"/>
    </row>
    <row r="48" spans="1:16" ht="14.25" hidden="1" customHeight="1" outlineLevel="2" x14ac:dyDescent="0.2">
      <c r="A48" s="67" t="s">
        <v>63</v>
      </c>
      <c r="B48" s="67"/>
      <c r="C48" s="36" t="s">
        <v>51</v>
      </c>
      <c r="D48" s="36" t="s">
        <v>51</v>
      </c>
      <c r="E48" s="36" t="s">
        <v>51</v>
      </c>
      <c r="F48" s="36" t="s">
        <v>51</v>
      </c>
    </row>
    <row r="49" spans="1:16" hidden="1" outlineLevel="1" x14ac:dyDescent="0.2"/>
    <row r="50" spans="1:16" collapsed="1" x14ac:dyDescent="0.2"/>
    <row r="52" spans="1:16" ht="15" x14ac:dyDescent="0.25">
      <c r="A52" s="85" t="s">
        <v>55</v>
      </c>
      <c r="B52" s="85"/>
      <c r="C52" s="71" t="s">
        <v>7</v>
      </c>
      <c r="D52" s="71"/>
    </row>
    <row r="53" spans="1:16" ht="38.25" customHeight="1" x14ac:dyDescent="0.2">
      <c r="A53" s="72" t="s">
        <v>65</v>
      </c>
      <c r="B53" s="73"/>
      <c r="C53" s="64">
        <v>100</v>
      </c>
      <c r="D53" s="64"/>
    </row>
    <row r="54" spans="1:16" x14ac:dyDescent="0.2">
      <c r="A54" s="74" t="s">
        <v>64</v>
      </c>
      <c r="B54" s="74"/>
      <c r="C54" s="64" t="s">
        <v>96</v>
      </c>
      <c r="D54" s="64"/>
    </row>
    <row r="55" spans="1:16" s="9" customFormat="1" x14ac:dyDescent="0.2">
      <c r="A55" s="74" t="s">
        <v>61</v>
      </c>
      <c r="B55" s="74"/>
      <c r="C55" s="66">
        <v>1</v>
      </c>
      <c r="D55" s="66"/>
      <c r="I55" s="53"/>
      <c r="J55" s="53"/>
      <c r="K55" s="53"/>
      <c r="L55" s="53"/>
      <c r="M55" s="53"/>
      <c r="N55" s="53"/>
      <c r="O55" s="53"/>
      <c r="P55" s="53"/>
    </row>
    <row r="56" spans="1:16" s="9" customFormat="1" ht="15" x14ac:dyDescent="0.25">
      <c r="A56" s="78" t="s">
        <v>66</v>
      </c>
      <c r="B56" s="79"/>
      <c r="C56" s="79"/>
      <c r="D56" s="79"/>
      <c r="E56" s="79"/>
      <c r="F56" s="79"/>
      <c r="G56" s="80"/>
      <c r="I56" s="53"/>
      <c r="J56" s="55"/>
      <c r="K56" s="56"/>
      <c r="L56" s="56"/>
      <c r="M56" s="56"/>
      <c r="N56" s="56"/>
      <c r="O56" s="53"/>
      <c r="P56" s="53"/>
    </row>
    <row r="57" spans="1:16" x14ac:dyDescent="0.2">
      <c r="A57" s="67" t="s">
        <v>90</v>
      </c>
      <c r="B57" s="67"/>
      <c r="C57" s="12">
        <f>C10</f>
        <v>2018</v>
      </c>
      <c r="D57" s="12">
        <f>D10</f>
        <v>2019</v>
      </c>
      <c r="E57" s="12">
        <f>E10</f>
        <v>2020</v>
      </c>
      <c r="F57" s="12">
        <f>F10</f>
        <v>2021</v>
      </c>
      <c r="G57" s="12">
        <f>G10</f>
        <v>2022</v>
      </c>
      <c r="J57" s="57"/>
      <c r="K57" s="57"/>
      <c r="L57" s="57"/>
      <c r="M57" s="57"/>
      <c r="N57" s="57"/>
    </row>
    <row r="58" spans="1:16" ht="27.75" customHeight="1" x14ac:dyDescent="0.2">
      <c r="A58" s="67" t="s">
        <v>89</v>
      </c>
      <c r="B58" s="67"/>
      <c r="C58" s="36">
        <v>500</v>
      </c>
      <c r="D58" s="36">
        <v>900</v>
      </c>
      <c r="E58" s="36">
        <v>800</v>
      </c>
      <c r="F58" s="36">
        <v>500</v>
      </c>
      <c r="G58" s="48">
        <v>700</v>
      </c>
      <c r="I58" s="53"/>
      <c r="J58" s="58"/>
      <c r="K58" s="58"/>
      <c r="L58" s="58"/>
      <c r="M58" s="58"/>
      <c r="N58" s="58"/>
    </row>
    <row r="59" spans="1:16" x14ac:dyDescent="0.2">
      <c r="A59" s="68" t="s">
        <v>54</v>
      </c>
      <c r="B59" s="68"/>
      <c r="C59" s="68"/>
      <c r="D59" s="68"/>
      <c r="E59" s="68"/>
      <c r="J59" s="59"/>
      <c r="K59" s="59"/>
      <c r="L59" s="59"/>
      <c r="M59" s="59"/>
      <c r="N59" s="59"/>
    </row>
    <row r="60" spans="1:16" hidden="1" outlineLevel="1" x14ac:dyDescent="0.2">
      <c r="A60" s="67" t="s">
        <v>90</v>
      </c>
      <c r="B60" s="67"/>
      <c r="C60" s="12">
        <f>C14</f>
        <v>2021</v>
      </c>
      <c r="D60" s="12">
        <f>D14</f>
        <v>2022</v>
      </c>
      <c r="E60" s="12">
        <f>E14</f>
        <v>2023</v>
      </c>
      <c r="F60" s="12">
        <f>F14</f>
        <v>2024</v>
      </c>
      <c r="J60" s="60"/>
      <c r="K60" s="57"/>
      <c r="L60" s="57"/>
      <c r="M60" s="57"/>
      <c r="N60" s="57"/>
    </row>
    <row r="61" spans="1:16" ht="26.25" hidden="1" customHeight="1" outlineLevel="1" x14ac:dyDescent="0.2">
      <c r="A61" s="67" t="s">
        <v>89</v>
      </c>
      <c r="B61" s="67"/>
      <c r="C61" s="37" t="s">
        <v>53</v>
      </c>
      <c r="D61" s="37" t="s">
        <v>53</v>
      </c>
      <c r="E61" s="37" t="s">
        <v>53</v>
      </c>
      <c r="F61" s="37" t="s">
        <v>53</v>
      </c>
      <c r="J61" s="54"/>
      <c r="K61" s="58"/>
      <c r="L61" s="58"/>
      <c r="M61" s="58"/>
      <c r="N61" s="58"/>
    </row>
    <row r="62" spans="1:16" collapsed="1" x14ac:dyDescent="0.2">
      <c r="J62" s="54"/>
    </row>
    <row r="63" spans="1:16" x14ac:dyDescent="0.2">
      <c r="A63" s="75" t="s">
        <v>57</v>
      </c>
      <c r="B63" s="75"/>
      <c r="C63" s="75"/>
      <c r="D63" s="75"/>
      <c r="E63" s="75"/>
    </row>
    <row r="64" spans="1:16" hidden="1" outlineLevel="1" x14ac:dyDescent="0.2"/>
    <row r="65" spans="1:16" ht="15" hidden="1" outlineLevel="1" x14ac:dyDescent="0.25">
      <c r="A65" s="70" t="s">
        <v>55</v>
      </c>
      <c r="B65" s="70"/>
      <c r="C65" s="71" t="s">
        <v>99</v>
      </c>
      <c r="D65" s="71"/>
    </row>
    <row r="66" spans="1:16" ht="38.25" hidden="1" customHeight="1" outlineLevel="1" x14ac:dyDescent="0.2">
      <c r="A66" s="72" t="s">
        <v>65</v>
      </c>
      <c r="B66" s="73"/>
      <c r="C66" s="64"/>
      <c r="D66" s="64"/>
    </row>
    <row r="67" spans="1:16" hidden="1" outlineLevel="1" x14ac:dyDescent="0.2">
      <c r="A67" s="74" t="s">
        <v>64</v>
      </c>
      <c r="B67" s="74"/>
      <c r="C67" s="64"/>
      <c r="D67" s="64"/>
      <c r="K67" s="53"/>
      <c r="L67" s="53"/>
      <c r="M67" s="53"/>
      <c r="N67" s="53"/>
    </row>
    <row r="68" spans="1:16" s="9" customFormat="1" hidden="1" outlineLevel="1" x14ac:dyDescent="0.2">
      <c r="A68" s="65" t="s">
        <v>61</v>
      </c>
      <c r="B68" s="65"/>
      <c r="C68" s="66">
        <v>1</v>
      </c>
      <c r="D68" s="66"/>
      <c r="I68" s="53"/>
      <c r="J68" s="53"/>
      <c r="K68" s="53"/>
      <c r="L68" s="53"/>
      <c r="M68" s="53"/>
      <c r="N68" s="53"/>
      <c r="O68" s="53"/>
      <c r="P68" s="53"/>
    </row>
    <row r="69" spans="1:16" s="9" customFormat="1" ht="15" hidden="1" outlineLevel="1" x14ac:dyDescent="0.25">
      <c r="A69" s="69" t="s">
        <v>52</v>
      </c>
      <c r="B69" s="69"/>
      <c r="C69" s="69"/>
      <c r="D69" s="69"/>
      <c r="E69" s="69"/>
      <c r="F69" s="69"/>
      <c r="I69" s="53"/>
      <c r="J69" s="53"/>
      <c r="K69" s="52"/>
      <c r="L69" s="52"/>
      <c r="M69" s="52"/>
      <c r="N69" s="52"/>
      <c r="O69" s="53"/>
      <c r="P69" s="53"/>
    </row>
    <row r="70" spans="1:16" hidden="1" outlineLevel="1" x14ac:dyDescent="0.2">
      <c r="A70" s="67" t="s">
        <v>90</v>
      </c>
      <c r="B70" s="67"/>
      <c r="C70" s="12">
        <f>C10</f>
        <v>2018</v>
      </c>
      <c r="D70" s="12">
        <f>D10</f>
        <v>2019</v>
      </c>
      <c r="E70" s="12">
        <f>E10</f>
        <v>2020</v>
      </c>
      <c r="F70" s="12">
        <f>F10</f>
        <v>2021</v>
      </c>
      <c r="J70" s="57"/>
      <c r="K70" s="57"/>
      <c r="L70" s="57"/>
      <c r="M70" s="57"/>
      <c r="N70" s="57"/>
    </row>
    <row r="71" spans="1:16" ht="25.5" hidden="1" customHeight="1" outlineLevel="1" x14ac:dyDescent="0.2">
      <c r="A71" s="67" t="s">
        <v>89</v>
      </c>
      <c r="B71" s="67"/>
      <c r="C71" s="37"/>
      <c r="D71" s="37"/>
      <c r="E71" s="37">
        <v>900</v>
      </c>
      <c r="F71" s="37">
        <v>900</v>
      </c>
      <c r="I71" s="53"/>
      <c r="J71" s="58"/>
      <c r="K71" s="58"/>
      <c r="L71" s="58"/>
      <c r="M71" s="58"/>
      <c r="N71" s="58"/>
    </row>
    <row r="72" spans="1:16" hidden="1" outlineLevel="1" x14ac:dyDescent="0.2">
      <c r="A72" s="68" t="s">
        <v>54</v>
      </c>
      <c r="B72" s="68"/>
      <c r="C72" s="68"/>
      <c r="D72" s="68"/>
      <c r="E72" s="68"/>
      <c r="J72" s="59"/>
      <c r="K72" s="59"/>
      <c r="L72" s="59"/>
      <c r="M72" s="59"/>
      <c r="N72" s="59"/>
    </row>
    <row r="73" spans="1:16" hidden="1" outlineLevel="2" x14ac:dyDescent="0.2">
      <c r="A73" s="67" t="s">
        <v>90</v>
      </c>
      <c r="B73" s="67"/>
      <c r="C73" s="12">
        <f>C14</f>
        <v>2021</v>
      </c>
      <c r="D73" s="12">
        <f>D14</f>
        <v>2022</v>
      </c>
      <c r="E73" s="12">
        <f>E14</f>
        <v>2023</v>
      </c>
      <c r="F73" s="12">
        <f>F14</f>
        <v>2024</v>
      </c>
      <c r="J73" s="60"/>
      <c r="K73" s="57"/>
      <c r="L73" s="57"/>
      <c r="M73" s="57"/>
      <c r="N73" s="57"/>
    </row>
    <row r="74" spans="1:16" ht="26.25" hidden="1" customHeight="1" outlineLevel="2" x14ac:dyDescent="0.2">
      <c r="A74" s="67" t="s">
        <v>89</v>
      </c>
      <c r="B74" s="67"/>
      <c r="C74" s="37">
        <v>900</v>
      </c>
      <c r="D74" s="37" t="s">
        <v>53</v>
      </c>
      <c r="E74" s="37" t="s">
        <v>53</v>
      </c>
      <c r="F74" s="37" t="s">
        <v>53</v>
      </c>
      <c r="J74" s="54"/>
      <c r="K74" s="58"/>
      <c r="L74" s="58"/>
      <c r="M74" s="58"/>
      <c r="N74" s="58"/>
    </row>
    <row r="75" spans="1:16" hidden="1" outlineLevel="1" x14ac:dyDescent="0.2"/>
    <row r="76" spans="1:16" collapsed="1" x14ac:dyDescent="0.2">
      <c r="A76" s="75" t="s">
        <v>57</v>
      </c>
      <c r="B76" s="75"/>
      <c r="C76" s="75"/>
      <c r="D76" s="75"/>
      <c r="E76" s="75"/>
    </row>
    <row r="77" spans="1:16" hidden="1" outlineLevel="1" collapsed="1" x14ac:dyDescent="0.2"/>
    <row r="78" spans="1:16" ht="15" hidden="1" outlineLevel="1" x14ac:dyDescent="0.25">
      <c r="A78" s="70" t="s">
        <v>55</v>
      </c>
      <c r="B78" s="70"/>
      <c r="C78" s="71" t="s">
        <v>100</v>
      </c>
      <c r="D78" s="71"/>
    </row>
    <row r="79" spans="1:16" ht="38.25" hidden="1" customHeight="1" outlineLevel="1" x14ac:dyDescent="0.2">
      <c r="A79" s="72" t="s">
        <v>65</v>
      </c>
      <c r="B79" s="73"/>
      <c r="C79" s="64"/>
      <c r="D79" s="64"/>
    </row>
    <row r="80" spans="1:16" hidden="1" outlineLevel="1" x14ac:dyDescent="0.2">
      <c r="A80" s="74" t="s">
        <v>64</v>
      </c>
      <c r="B80" s="74"/>
      <c r="C80" s="64"/>
      <c r="D80" s="64"/>
      <c r="K80" s="53"/>
      <c r="L80" s="53"/>
      <c r="M80" s="53"/>
      <c r="N80" s="53"/>
    </row>
    <row r="81" spans="1:16" s="9" customFormat="1" hidden="1" outlineLevel="1" x14ac:dyDescent="0.2">
      <c r="A81" s="65" t="s">
        <v>61</v>
      </c>
      <c r="B81" s="65"/>
      <c r="C81" s="66">
        <v>1</v>
      </c>
      <c r="D81" s="66"/>
      <c r="I81" s="53"/>
      <c r="J81" s="53"/>
      <c r="K81" s="53"/>
      <c r="L81" s="53"/>
      <c r="M81" s="53"/>
      <c r="N81" s="53"/>
      <c r="O81" s="53"/>
      <c r="P81" s="53"/>
    </row>
    <row r="82" spans="1:16" s="9" customFormat="1" ht="15" hidden="1" outlineLevel="1" x14ac:dyDescent="0.25">
      <c r="A82" s="69" t="s">
        <v>52</v>
      </c>
      <c r="B82" s="69"/>
      <c r="C82" s="69"/>
      <c r="D82" s="69"/>
      <c r="E82" s="69"/>
      <c r="F82" s="69"/>
      <c r="I82" s="53"/>
      <c r="J82" s="53"/>
      <c r="K82" s="52"/>
      <c r="L82" s="52"/>
      <c r="M82" s="52"/>
      <c r="N82" s="52"/>
      <c r="O82" s="53"/>
      <c r="P82" s="53"/>
    </row>
    <row r="83" spans="1:16" hidden="1" outlineLevel="1" x14ac:dyDescent="0.2">
      <c r="A83" s="67" t="s">
        <v>90</v>
      </c>
      <c r="B83" s="67"/>
      <c r="C83" s="12">
        <f>C10</f>
        <v>2018</v>
      </c>
      <c r="D83" s="12">
        <f>D10</f>
        <v>2019</v>
      </c>
      <c r="E83" s="12">
        <f>E10</f>
        <v>2020</v>
      </c>
      <c r="F83" s="12">
        <f>F10</f>
        <v>2021</v>
      </c>
      <c r="J83" s="57"/>
      <c r="K83" s="57"/>
      <c r="L83" s="57"/>
      <c r="M83" s="57"/>
      <c r="N83" s="57"/>
    </row>
    <row r="84" spans="1:16" ht="27.75" hidden="1" customHeight="1" outlineLevel="1" x14ac:dyDescent="0.2">
      <c r="A84" s="67" t="s">
        <v>89</v>
      </c>
      <c r="B84" s="67"/>
      <c r="C84" s="37" t="s">
        <v>53</v>
      </c>
      <c r="D84" s="37" t="s">
        <v>53</v>
      </c>
      <c r="E84" s="37" t="s">
        <v>53</v>
      </c>
      <c r="F84" s="37" t="s">
        <v>53</v>
      </c>
      <c r="I84" s="53"/>
      <c r="J84" s="58"/>
      <c r="K84" s="58"/>
      <c r="L84" s="58"/>
      <c r="M84" s="58"/>
      <c r="N84" s="58"/>
    </row>
    <row r="85" spans="1:16" hidden="1" outlineLevel="1" x14ac:dyDescent="0.2">
      <c r="A85" s="68" t="s">
        <v>54</v>
      </c>
      <c r="B85" s="68"/>
      <c r="C85" s="68"/>
      <c r="D85" s="68"/>
      <c r="E85" s="68"/>
      <c r="J85" s="59"/>
      <c r="K85" s="59"/>
      <c r="L85" s="59"/>
      <c r="M85" s="59"/>
      <c r="N85" s="59"/>
    </row>
    <row r="86" spans="1:16" hidden="1" outlineLevel="2" x14ac:dyDescent="0.2">
      <c r="A86" s="67" t="s">
        <v>90</v>
      </c>
      <c r="B86" s="67"/>
      <c r="C86" s="12">
        <f>C14</f>
        <v>2021</v>
      </c>
      <c r="D86" s="12">
        <f>D14</f>
        <v>2022</v>
      </c>
      <c r="E86" s="12">
        <f>E14</f>
        <v>2023</v>
      </c>
      <c r="F86" s="12">
        <f>F14</f>
        <v>2024</v>
      </c>
      <c r="J86" s="60"/>
      <c r="K86" s="57"/>
      <c r="L86" s="57"/>
      <c r="M86" s="57"/>
      <c r="N86" s="57"/>
    </row>
    <row r="87" spans="1:16" ht="27" hidden="1" customHeight="1" outlineLevel="2" x14ac:dyDescent="0.2">
      <c r="A87" s="67" t="s">
        <v>89</v>
      </c>
      <c r="B87" s="67"/>
      <c r="C87" s="37" t="s">
        <v>53</v>
      </c>
      <c r="D87" s="37" t="s">
        <v>53</v>
      </c>
      <c r="E87" s="37" t="s">
        <v>53</v>
      </c>
      <c r="F87" s="37" t="s">
        <v>53</v>
      </c>
      <c r="J87" s="54"/>
      <c r="K87" s="58"/>
      <c r="L87" s="58"/>
      <c r="M87" s="58"/>
      <c r="N87" s="58"/>
    </row>
    <row r="88" spans="1:16" hidden="1" outlineLevel="1" collapsed="1" x14ac:dyDescent="0.2"/>
    <row r="89" spans="1:16" collapsed="1" x14ac:dyDescent="0.2"/>
    <row r="90" spans="1:16" ht="15" x14ac:dyDescent="0.25">
      <c r="A90" s="96" t="s">
        <v>58</v>
      </c>
      <c r="B90" s="97"/>
      <c r="C90" s="98"/>
      <c r="D90" s="28">
        <f>A94+B94+C94+D94+A96+B96+C96+D96+D91</f>
        <v>5500</v>
      </c>
    </row>
    <row r="91" spans="1:16" ht="16.5" customHeight="1" x14ac:dyDescent="0.25">
      <c r="A91" s="94" t="s">
        <v>59</v>
      </c>
      <c r="B91" s="94"/>
      <c r="C91" s="25">
        <f>J10</f>
        <v>0</v>
      </c>
      <c r="D91" s="29">
        <f>Лист1!B11+Лист1!B27+Лист1!B43+Лист1!B58+Лист1!B71</f>
        <v>100</v>
      </c>
    </row>
    <row r="92" spans="1:16" ht="16.5" customHeight="1" x14ac:dyDescent="0.25">
      <c r="A92" s="95" t="s">
        <v>60</v>
      </c>
      <c r="B92" s="95"/>
      <c r="C92" s="95"/>
      <c r="D92" s="95"/>
    </row>
    <row r="93" spans="1:16" x14ac:dyDescent="0.2">
      <c r="A93" s="30">
        <f>C10</f>
        <v>2018</v>
      </c>
      <c r="B93" s="30">
        <f>D10</f>
        <v>2019</v>
      </c>
      <c r="C93" s="30">
        <f>E10</f>
        <v>2020</v>
      </c>
      <c r="D93" s="30">
        <f>F10</f>
        <v>2021</v>
      </c>
    </row>
    <row r="94" spans="1:16" x14ac:dyDescent="0.2">
      <c r="A94" s="32">
        <f>Лист1!C84+Лист1!C71+Лист1!C58+Лист1!C27+Лист1!C11+Лист1!C43</f>
        <v>500</v>
      </c>
      <c r="B94" s="32">
        <f>Лист1!D84+Лист1!D71+Лист1!D58+Лист1!D27+Лист1!D11+Лист1!D43</f>
        <v>900</v>
      </c>
      <c r="C94" s="32">
        <f>Лист1!E84+Лист1!E71+Лист1!E58+Лист1!E27+Лист1!E11+Лист1!E43</f>
        <v>1700</v>
      </c>
      <c r="D94" s="32">
        <f>Лист1!F84+Лист1!F71+Лист1!F58+Лист1!F27+Лист1!F11+Лист1!F43</f>
        <v>1400</v>
      </c>
    </row>
    <row r="95" spans="1:16" x14ac:dyDescent="0.2">
      <c r="A95" s="31">
        <f>C14</f>
        <v>2021</v>
      </c>
      <c r="B95" s="31">
        <f>D14</f>
        <v>2022</v>
      </c>
      <c r="C95" s="31">
        <f>E14</f>
        <v>2023</v>
      </c>
      <c r="D95" s="31">
        <f>F14</f>
        <v>2024</v>
      </c>
    </row>
    <row r="96" spans="1:16" x14ac:dyDescent="0.2">
      <c r="A96" s="32">
        <f>Лист1!C15+Лист1!C31+Лист1!C47+Лист1!C61+Лист1!C74+Лист1!C87</f>
        <v>900</v>
      </c>
      <c r="B96" s="32">
        <f>Лист1!D15+Лист1!D31+Лист1!D47+Лист1!D61+Лист1!D74+Лист1!D87</f>
        <v>0</v>
      </c>
      <c r="C96" s="32">
        <f>Лист1!E15+Лист1!E31+Лист1!E47+Лист1!E61+Лист1!E74+Лист1!E87</f>
        <v>0</v>
      </c>
      <c r="D96" s="32">
        <f>Лист1!F15+Лист1!F31+Лист1!F47+Лист1!F61+Лист1!F74+Лист1!F87</f>
        <v>0</v>
      </c>
    </row>
    <row r="98" spans="1:5" x14ac:dyDescent="0.2">
      <c r="A98" s="75" t="s">
        <v>87</v>
      </c>
      <c r="B98" s="75"/>
      <c r="C98" s="75"/>
      <c r="D98" s="75"/>
      <c r="E98" s="75"/>
    </row>
    <row r="99" spans="1:5" ht="15" hidden="1" outlineLevel="1" x14ac:dyDescent="0.25">
      <c r="A99" s="86" t="s">
        <v>69</v>
      </c>
      <c r="B99" s="87"/>
      <c r="C99" s="88"/>
      <c r="D99" s="24">
        <f>A103+B103+C103+D103+A105+B105+C105+D105+D100</f>
        <v>0</v>
      </c>
    </row>
    <row r="100" spans="1:5" ht="16.5" hidden="1" customHeight="1" outlineLevel="1" x14ac:dyDescent="0.25">
      <c r="A100" s="86" t="s">
        <v>59</v>
      </c>
      <c r="B100" s="88"/>
      <c r="C100" s="26">
        <f>C91</f>
        <v>0</v>
      </c>
      <c r="D100" s="22">
        <f>Лист1!B11+Лист1!B27+Лист1!B43</f>
        <v>0</v>
      </c>
    </row>
    <row r="101" spans="1:5" ht="16.5" hidden="1" customHeight="1" outlineLevel="1" x14ac:dyDescent="0.25">
      <c r="A101" s="89" t="s">
        <v>60</v>
      </c>
      <c r="B101" s="90"/>
      <c r="C101" s="90"/>
      <c r="D101" s="91"/>
    </row>
    <row r="102" spans="1:5" hidden="1" outlineLevel="1" x14ac:dyDescent="0.2">
      <c r="A102" s="13">
        <f>A93</f>
        <v>2018</v>
      </c>
      <c r="B102" s="13">
        <f t="shared" ref="B102:D102" si="0">B93</f>
        <v>2019</v>
      </c>
      <c r="C102" s="13">
        <f t="shared" si="0"/>
        <v>2020</v>
      </c>
      <c r="D102" s="13">
        <f t="shared" si="0"/>
        <v>2021</v>
      </c>
    </row>
    <row r="103" spans="1:5" hidden="1" outlineLevel="1" x14ac:dyDescent="0.2">
      <c r="A103" s="23">
        <f>Лист1!C11+Лист1!C27+Лист1!C43</f>
        <v>0</v>
      </c>
      <c r="B103" s="23">
        <f>Лист1!D11+Лист1!D27+Лист1!D43</f>
        <v>0</v>
      </c>
      <c r="C103" s="23">
        <f>Лист1!E11+Лист1!E27+Лист1!E43</f>
        <v>0</v>
      </c>
      <c r="D103" s="23">
        <f>Лист1!F11+Лист1!F27+Лист1!F43</f>
        <v>0</v>
      </c>
    </row>
    <row r="104" spans="1:5" hidden="1" outlineLevel="1" x14ac:dyDescent="0.2">
      <c r="A104" s="14">
        <f>A95</f>
        <v>2021</v>
      </c>
      <c r="B104" s="14">
        <f t="shared" ref="B104:D104" si="1">B95</f>
        <v>2022</v>
      </c>
      <c r="C104" s="14">
        <f t="shared" si="1"/>
        <v>2023</v>
      </c>
      <c r="D104" s="14">
        <f t="shared" si="1"/>
        <v>2024</v>
      </c>
    </row>
    <row r="105" spans="1:5" hidden="1" outlineLevel="1" x14ac:dyDescent="0.2">
      <c r="A105" s="23">
        <f>Лист1!C31+Лист1!C15+Лист1!C47</f>
        <v>0</v>
      </c>
      <c r="B105" s="23">
        <f>Лист1!D31+Лист1!D15+Лист1!D47</f>
        <v>0</v>
      </c>
      <c r="C105" s="23">
        <f>Лист1!E31+Лист1!E15+Лист1!E47</f>
        <v>0</v>
      </c>
      <c r="D105" s="23">
        <f>Лист1!F31+Лист1!F15+Лист1!F47</f>
        <v>0</v>
      </c>
    </row>
    <row r="106" spans="1:5" hidden="1" outlineLevel="1" x14ac:dyDescent="0.2"/>
    <row r="107" spans="1:5" ht="15" hidden="1" outlineLevel="1" x14ac:dyDescent="0.25">
      <c r="A107" s="86" t="s">
        <v>70</v>
      </c>
      <c r="B107" s="87"/>
      <c r="C107" s="88"/>
      <c r="D107" s="24">
        <f>A111+B111+C111+D111+A113+B113+C113+D113+D108</f>
        <v>5500</v>
      </c>
    </row>
    <row r="108" spans="1:5" ht="16.5" hidden="1" customHeight="1" outlineLevel="1" x14ac:dyDescent="0.25">
      <c r="A108" s="92" t="s">
        <v>59</v>
      </c>
      <c r="B108" s="92"/>
      <c r="C108" s="26">
        <f>J26</f>
        <v>0</v>
      </c>
      <c r="D108" s="22">
        <f>Лист1!B58+Лист1!B71+Лист1!B84</f>
        <v>100</v>
      </c>
    </row>
    <row r="109" spans="1:5" ht="16.5" hidden="1" customHeight="1" outlineLevel="1" x14ac:dyDescent="0.25">
      <c r="A109" s="93" t="s">
        <v>60</v>
      </c>
      <c r="B109" s="93"/>
      <c r="C109" s="93"/>
      <c r="D109" s="93"/>
    </row>
    <row r="110" spans="1:5" hidden="1" outlineLevel="1" x14ac:dyDescent="0.2">
      <c r="A110" s="13">
        <f>C26</f>
        <v>2018</v>
      </c>
      <c r="B110" s="13">
        <f>D26</f>
        <v>2019</v>
      </c>
      <c r="C110" s="13">
        <f>E26</f>
        <v>2020</v>
      </c>
      <c r="D110" s="13">
        <f>F26</f>
        <v>2021</v>
      </c>
    </row>
    <row r="111" spans="1:5" hidden="1" outlineLevel="1" x14ac:dyDescent="0.2">
      <c r="A111" s="23">
        <f>Лист1!C58+Лист1!C71+Лист1!C84</f>
        <v>500</v>
      </c>
      <c r="B111" s="23">
        <f>Лист1!D58+Лист1!D71+Лист1!D84</f>
        <v>900</v>
      </c>
      <c r="C111" s="23">
        <f>Лист1!E58+Лист1!E71+Лист1!E84</f>
        <v>1700</v>
      </c>
      <c r="D111" s="23">
        <f>Лист1!F58+Лист1!F71+Лист1!F84</f>
        <v>1400</v>
      </c>
    </row>
    <row r="112" spans="1:5" hidden="1" outlineLevel="1" x14ac:dyDescent="0.2">
      <c r="A112" s="14">
        <f>C30</f>
        <v>2021</v>
      </c>
      <c r="B112" s="14">
        <f>D30</f>
        <v>2022</v>
      </c>
      <c r="C112" s="14">
        <f>E30</f>
        <v>2023</v>
      </c>
      <c r="D112" s="14">
        <f>F30</f>
        <v>2024</v>
      </c>
    </row>
    <row r="113" spans="1:4" hidden="1" outlineLevel="1" x14ac:dyDescent="0.2">
      <c r="A113" s="23">
        <f>Лист1!C61+Лист1!C74+Лист1!C87</f>
        <v>900</v>
      </c>
      <c r="B113" s="23">
        <f>Лист1!D61+Лист1!D74+Лист1!D87</f>
        <v>0</v>
      </c>
      <c r="C113" s="23">
        <f>Лист1!E61+Лист1!E74+Лист1!E87</f>
        <v>0</v>
      </c>
      <c r="D113" s="23">
        <f>Лист1!F61+Лист1!F74+Лист1!F87</f>
        <v>0</v>
      </c>
    </row>
    <row r="114" spans="1:4" collapsed="1" x14ac:dyDescent="0.2"/>
  </sheetData>
  <mergeCells count="112">
    <mergeCell ref="A99:C99"/>
    <mergeCell ref="A100:B100"/>
    <mergeCell ref="A101:D101"/>
    <mergeCell ref="A107:C107"/>
    <mergeCell ref="A108:B108"/>
    <mergeCell ref="A109:D109"/>
    <mergeCell ref="A98:E98"/>
    <mergeCell ref="A40:B40"/>
    <mergeCell ref="A91:B91"/>
    <mergeCell ref="A92:D92"/>
    <mergeCell ref="A90:C90"/>
    <mergeCell ref="A54:B54"/>
    <mergeCell ref="C54:D54"/>
    <mergeCell ref="A55:B55"/>
    <mergeCell ref="C55:D55"/>
    <mergeCell ref="A45:E45"/>
    <mergeCell ref="A52:B52"/>
    <mergeCell ref="C52:D52"/>
    <mergeCell ref="A53:B53"/>
    <mergeCell ref="C53:D53"/>
    <mergeCell ref="A42:B42"/>
    <mergeCell ref="A43:B43"/>
    <mergeCell ref="A44:B44"/>
    <mergeCell ref="A80:B80"/>
    <mergeCell ref="A1:F1"/>
    <mergeCell ref="B2:F2"/>
    <mergeCell ref="A12:B12"/>
    <mergeCell ref="A10:B10"/>
    <mergeCell ref="A13:E13"/>
    <mergeCell ref="C4:D4"/>
    <mergeCell ref="A4:B4"/>
    <mergeCell ref="A5:B5"/>
    <mergeCell ref="C6:D6"/>
    <mergeCell ref="A6:B6"/>
    <mergeCell ref="A7:B7"/>
    <mergeCell ref="C5:D5"/>
    <mergeCell ref="A8:B8"/>
    <mergeCell ref="C8:D8"/>
    <mergeCell ref="C7:D7"/>
    <mergeCell ref="A11:B11"/>
    <mergeCell ref="A9:G9"/>
    <mergeCell ref="A34:E34"/>
    <mergeCell ref="A24:B24"/>
    <mergeCell ref="A59:E59"/>
    <mergeCell ref="A65:B65"/>
    <mergeCell ref="C65:D65"/>
    <mergeCell ref="A66:B66"/>
    <mergeCell ref="A27:B27"/>
    <mergeCell ref="A22:B22"/>
    <mergeCell ref="C37:D37"/>
    <mergeCell ref="A38:B38"/>
    <mergeCell ref="C38:D38"/>
    <mergeCell ref="A39:B39"/>
    <mergeCell ref="A28:B28"/>
    <mergeCell ref="A30:B30"/>
    <mergeCell ref="A31:B31"/>
    <mergeCell ref="A32:B32"/>
    <mergeCell ref="A37:B37"/>
    <mergeCell ref="C66:D66"/>
    <mergeCell ref="A60:B60"/>
    <mergeCell ref="A61:B61"/>
    <mergeCell ref="A25:F25"/>
    <mergeCell ref="C24:D24"/>
    <mergeCell ref="A56:G56"/>
    <mergeCell ref="C79:D79"/>
    <mergeCell ref="A67:B67"/>
    <mergeCell ref="A18:E18"/>
    <mergeCell ref="A63:E63"/>
    <mergeCell ref="A76:E76"/>
    <mergeCell ref="A57:B57"/>
    <mergeCell ref="A58:B58"/>
    <mergeCell ref="A20:B20"/>
    <mergeCell ref="C20:D20"/>
    <mergeCell ref="A21:B21"/>
    <mergeCell ref="C21:D21"/>
    <mergeCell ref="A29:E29"/>
    <mergeCell ref="A36:B36"/>
    <mergeCell ref="C36:D36"/>
    <mergeCell ref="C22:D22"/>
    <mergeCell ref="A23:B23"/>
    <mergeCell ref="C23:D23"/>
    <mergeCell ref="A47:B47"/>
    <mergeCell ref="C39:D39"/>
    <mergeCell ref="C40:D40"/>
    <mergeCell ref="A41:F41"/>
    <mergeCell ref="A46:B46"/>
    <mergeCell ref="A48:B48"/>
    <mergeCell ref="A26:B26"/>
    <mergeCell ref="C67:D67"/>
    <mergeCell ref="A68:B68"/>
    <mergeCell ref="C68:D68"/>
    <mergeCell ref="A16:B16"/>
    <mergeCell ref="A15:B15"/>
    <mergeCell ref="A14:B14"/>
    <mergeCell ref="A84:B84"/>
    <mergeCell ref="A86:B86"/>
    <mergeCell ref="A87:B87"/>
    <mergeCell ref="A70:B70"/>
    <mergeCell ref="A71:B71"/>
    <mergeCell ref="A73:B73"/>
    <mergeCell ref="A74:B74"/>
    <mergeCell ref="A83:B83"/>
    <mergeCell ref="A85:E85"/>
    <mergeCell ref="A69:F69"/>
    <mergeCell ref="A82:F82"/>
    <mergeCell ref="C80:D80"/>
    <mergeCell ref="A81:B81"/>
    <mergeCell ref="C81:D81"/>
    <mergeCell ref="A72:E72"/>
    <mergeCell ref="A78:B78"/>
    <mergeCell ref="C78:D78"/>
    <mergeCell ref="A79:B79"/>
  </mergeCells>
  <dataValidations count="1">
    <dataValidation type="custom" allowBlank="1" showInputMessage="1" showErrorMessage="1" errorTitle="Автоматическое заполнение" error="Данные отображаются на основе ранее внесенных сведений" promptTitle="Автоматическое заполнение" prompt="Данные отображаются на основе ранее внесенных сведений" sqref="A86:F86 A83:F83 A73:F73 A70:F70 A60:F60 A57:G57 A46:F46 A42:F42 A30:F30 A26:F26 A90:D96 A99:D113">
      <formula1>FALSE</formula1>
    </dataValidation>
  </dataValidations>
  <pageMargins left="0.7" right="0.7" top="0.75" bottom="0.75" header="0.3" footer="0.3"/>
  <pageSetup paperSize="9" fitToWidth="0" orientation="landscape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warning" allowBlank="1" showInputMessage="1" showErrorMessage="1" errorTitle="Внимание!" error="Если в представленном списке нет требуемых трудовых затрат, то укажите их самостоятельно в данном поле">
          <x14:formula1>
            <xm:f>Данные!$W$3:$W$14</xm:f>
          </x14:formula1>
          <xm:sqref>C20:D20 C4:D4 C36:D36</xm:sqref>
        </x14:dataValidation>
        <x14:dataValidation type="list" errorStyle="warning" allowBlank="1" showInputMessage="1" showErrorMessage="1" errorTitle="Внимание!" error="Если в представленном списке нет требуемых трудовых затрат, то укажите их самостоятельно в данном поле">
          <x14:formula1>
            <xm:f>Данные!$V$3:$V$14</xm:f>
          </x14:formula1>
          <xm:sqref>C24:D24 C40:D40 C8:D8</xm:sqref>
        </x14:dataValidation>
        <x14:dataValidation type="list" errorStyle="warning" allowBlank="1" showInputMessage="1" showErrorMessage="1">
          <x14:formula1>
            <xm:f>Данные!$V$3:$V$14</xm:f>
          </x14:formula1>
          <xm:sqref>C12:G12 C16:F16 C28:F28 C32:F32 K85:N85 C44:F44 K12:N12 K16:N16 K28:N28 K44:N44 K59:N59 K72:N72 C48:F48</xm:sqref>
        </x14:dataValidation>
        <x14:dataValidation type="list" errorStyle="warning" allowBlank="1" showInputMessage="1" showErrorMessage="1" errorTitle="Внимание!" error="Если в представленном списке нет требуемых трудовых затрат, то укажите их самостоятельно в данном поле">
          <x14:formula1>
            <xm:f>Данные!$Y$3:$Y$9</xm:f>
          </x14:formula1>
          <xm:sqref>C65:D65 C52:D52 C78:D78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B2:J166"/>
  <sheetViews>
    <sheetView showGridLines="0" zoomScale="85" zoomScaleNormal="85" zoomScaleSheetLayoutView="100" workbookViewId="0">
      <selection activeCell="I95" sqref="I95"/>
    </sheetView>
  </sheetViews>
  <sheetFormatPr defaultRowHeight="14.25" outlineLevelRow="2" x14ac:dyDescent="0.2"/>
  <cols>
    <col min="1" max="1" width="3.140625" style="8" customWidth="1"/>
    <col min="2" max="2" width="22" style="8" customWidth="1"/>
    <col min="3" max="3" width="28.85546875" style="8" customWidth="1"/>
    <col min="4" max="4" width="16" style="8" customWidth="1"/>
    <col min="5" max="5" width="15.28515625" style="8" customWidth="1"/>
    <col min="6" max="6" width="15" style="8" customWidth="1"/>
    <col min="7" max="7" width="12.85546875" style="8" customWidth="1"/>
    <col min="8" max="8" width="13" style="8" customWidth="1"/>
    <col min="9" max="9" width="9.140625" style="8"/>
    <col min="10" max="10" width="9.140625" style="8" customWidth="1"/>
    <col min="11" max="16384" width="9.140625" style="8"/>
  </cols>
  <sheetData>
    <row r="2" spans="2:10" ht="18" customHeight="1" x14ac:dyDescent="0.25">
      <c r="B2" s="81" t="s">
        <v>67</v>
      </c>
      <c r="C2" s="81"/>
      <c r="D2" s="81"/>
      <c r="E2" s="81"/>
      <c r="F2" s="81"/>
      <c r="G2" s="81"/>
    </row>
    <row r="3" spans="2:10" ht="89.25" customHeight="1" x14ac:dyDescent="0.2">
      <c r="B3" s="11" t="s">
        <v>48</v>
      </c>
      <c r="C3" s="82" t="s">
        <v>103</v>
      </c>
      <c r="D3" s="83"/>
      <c r="E3" s="83"/>
      <c r="F3" s="83"/>
      <c r="G3" s="84"/>
    </row>
    <row r="5" spans="2:10" ht="17.25" customHeight="1" x14ac:dyDescent="0.25">
      <c r="B5" s="85" t="s">
        <v>71</v>
      </c>
      <c r="C5" s="85"/>
      <c r="D5" s="105" t="s">
        <v>7</v>
      </c>
      <c r="E5" s="105"/>
    </row>
    <row r="6" spans="2:10" ht="66.75" customHeight="1" x14ac:dyDescent="0.2">
      <c r="B6" s="76" t="s">
        <v>91</v>
      </c>
      <c r="C6" s="76"/>
      <c r="D6" s="64"/>
      <c r="E6" s="64"/>
    </row>
    <row r="7" spans="2:10" x14ac:dyDescent="0.2">
      <c r="B7" s="65" t="s">
        <v>61</v>
      </c>
      <c r="C7" s="65"/>
      <c r="D7" s="66"/>
      <c r="E7" s="66"/>
    </row>
    <row r="8" spans="2:10" ht="17.25" customHeight="1" x14ac:dyDescent="0.25">
      <c r="B8" s="99" t="s">
        <v>66</v>
      </c>
      <c r="C8" s="100"/>
      <c r="D8" s="100"/>
      <c r="E8" s="100"/>
      <c r="F8" s="100"/>
      <c r="G8" s="100"/>
      <c r="H8" s="101"/>
    </row>
    <row r="9" spans="2:10" s="9" customFormat="1" ht="17.25" customHeight="1" x14ac:dyDescent="0.2">
      <c r="B9" s="74" t="s">
        <v>76</v>
      </c>
      <c r="C9" s="74"/>
      <c r="D9" s="35">
        <v>2018</v>
      </c>
      <c r="E9" s="35">
        <v>2019</v>
      </c>
      <c r="F9" s="35">
        <v>2020</v>
      </c>
      <c r="G9" s="35">
        <v>2021</v>
      </c>
      <c r="H9" s="35">
        <v>2022</v>
      </c>
    </row>
    <row r="10" spans="2:10" s="9" customFormat="1" ht="63.75" customHeight="1" x14ac:dyDescent="0.2">
      <c r="B10" s="76" t="s">
        <v>91</v>
      </c>
      <c r="C10" s="76"/>
      <c r="D10" s="63"/>
      <c r="E10" s="63"/>
      <c r="F10" s="63"/>
      <c r="G10" s="63"/>
      <c r="H10" s="63"/>
      <c r="I10" s="15"/>
      <c r="J10" s="16"/>
    </row>
    <row r="11" spans="2:10" ht="24" customHeight="1" x14ac:dyDescent="0.2">
      <c r="B11" s="74" t="s">
        <v>61</v>
      </c>
      <c r="C11" s="74"/>
      <c r="D11" s="63"/>
      <c r="E11" s="63"/>
      <c r="F11" s="63"/>
      <c r="G11" s="63"/>
      <c r="H11" s="63"/>
      <c r="I11" s="16"/>
      <c r="J11" s="16"/>
    </row>
    <row r="12" spans="2:10" ht="26.25" customHeight="1" x14ac:dyDescent="0.2">
      <c r="B12" s="68" t="s">
        <v>54</v>
      </c>
      <c r="C12" s="68"/>
      <c r="D12" s="68"/>
      <c r="E12" s="68"/>
      <c r="F12" s="68"/>
      <c r="I12" s="16"/>
      <c r="J12" s="16"/>
    </row>
    <row r="13" spans="2:10" ht="28.5" hidden="1" customHeight="1" outlineLevel="1" x14ac:dyDescent="0.2">
      <c r="B13" s="74" t="s">
        <v>76</v>
      </c>
      <c r="C13" s="74"/>
      <c r="D13" s="35">
        <v>2021</v>
      </c>
      <c r="E13" s="35">
        <v>2022</v>
      </c>
      <c r="F13" s="35">
        <v>2023</v>
      </c>
      <c r="G13" s="35">
        <v>2024</v>
      </c>
      <c r="I13" s="16"/>
      <c r="J13" s="16"/>
    </row>
    <row r="14" spans="2:10" ht="65.25" hidden="1" customHeight="1" outlineLevel="1" x14ac:dyDescent="0.2">
      <c r="B14" s="76" t="s">
        <v>91</v>
      </c>
      <c r="C14" s="76"/>
      <c r="D14" s="63" t="s">
        <v>53</v>
      </c>
      <c r="E14" s="63" t="s">
        <v>53</v>
      </c>
      <c r="F14" s="63" t="s">
        <v>53</v>
      </c>
      <c r="G14" s="63" t="s">
        <v>53</v>
      </c>
      <c r="I14" s="16"/>
      <c r="J14" s="19"/>
    </row>
    <row r="15" spans="2:10" ht="26.25" hidden="1" customHeight="1" outlineLevel="1" x14ac:dyDescent="0.2">
      <c r="B15" s="74" t="s">
        <v>61</v>
      </c>
      <c r="C15" s="74"/>
      <c r="D15" s="63" t="s">
        <v>53</v>
      </c>
      <c r="E15" s="63" t="s">
        <v>53</v>
      </c>
      <c r="F15" s="63" t="s">
        <v>53</v>
      </c>
      <c r="G15" s="63" t="s">
        <v>53</v>
      </c>
      <c r="I15" s="16"/>
      <c r="J15" s="16"/>
    </row>
    <row r="16" spans="2:10" ht="26.25" customHeight="1" collapsed="1" x14ac:dyDescent="0.2">
      <c r="H16" s="27"/>
      <c r="I16" s="16"/>
      <c r="J16" s="16"/>
    </row>
    <row r="17" spans="2:10" ht="14.25" customHeight="1" x14ac:dyDescent="0.2">
      <c r="B17" s="75" t="s">
        <v>56</v>
      </c>
      <c r="C17" s="75"/>
      <c r="D17" s="75"/>
      <c r="E17" s="75"/>
      <c r="F17" s="75"/>
      <c r="I17" s="16"/>
      <c r="J17" s="16"/>
    </row>
    <row r="18" spans="2:10" hidden="1" outlineLevel="1" x14ac:dyDescent="0.2">
      <c r="I18" s="16"/>
      <c r="J18" s="16"/>
    </row>
    <row r="19" spans="2:10" ht="30" hidden="1" customHeight="1" outlineLevel="1" x14ac:dyDescent="0.25">
      <c r="B19" s="85" t="s">
        <v>71</v>
      </c>
      <c r="C19" s="85"/>
      <c r="D19" s="105" t="s">
        <v>51</v>
      </c>
      <c r="E19" s="105"/>
      <c r="I19" s="16"/>
      <c r="J19" s="16"/>
    </row>
    <row r="20" spans="2:10" ht="63.75" hidden="1" customHeight="1" outlineLevel="1" x14ac:dyDescent="0.2">
      <c r="B20" s="76" t="s">
        <v>91</v>
      </c>
      <c r="C20" s="76"/>
      <c r="D20" s="64" t="s">
        <v>50</v>
      </c>
      <c r="E20" s="64"/>
      <c r="I20" s="16"/>
      <c r="J20" s="16"/>
    </row>
    <row r="21" spans="2:10" ht="16.5" hidden="1" customHeight="1" outlineLevel="1" x14ac:dyDescent="0.2">
      <c r="B21" s="65" t="s">
        <v>61</v>
      </c>
      <c r="C21" s="65"/>
      <c r="D21" s="66" t="s">
        <v>50</v>
      </c>
      <c r="E21" s="66"/>
      <c r="I21" s="16"/>
      <c r="J21" s="16"/>
    </row>
    <row r="22" spans="2:10" ht="14.25" hidden="1" customHeight="1" outlineLevel="1" x14ac:dyDescent="0.2">
      <c r="B22" s="106" t="s">
        <v>66</v>
      </c>
      <c r="C22" s="106"/>
      <c r="D22" s="106"/>
      <c r="E22" s="106"/>
      <c r="F22" s="106"/>
      <c r="G22" s="106"/>
    </row>
    <row r="23" spans="2:10" s="9" customFormat="1" hidden="1" outlineLevel="1" x14ac:dyDescent="0.2">
      <c r="B23" s="67" t="s">
        <v>90</v>
      </c>
      <c r="C23" s="67"/>
      <c r="D23" s="12">
        <f>D9</f>
        <v>2018</v>
      </c>
      <c r="E23" s="12">
        <f t="shared" ref="E23:G23" si="0">E9</f>
        <v>2019</v>
      </c>
      <c r="F23" s="12">
        <f t="shared" si="0"/>
        <v>2020</v>
      </c>
      <c r="G23" s="12">
        <f t="shared" si="0"/>
        <v>2021</v>
      </c>
    </row>
    <row r="24" spans="2:10" s="9" customFormat="1" ht="67.5" hidden="1" customHeight="1" outlineLevel="1" x14ac:dyDescent="0.2">
      <c r="B24" s="76" t="s">
        <v>91</v>
      </c>
      <c r="C24" s="76"/>
      <c r="D24" s="63" t="s">
        <v>53</v>
      </c>
      <c r="E24" s="63" t="s">
        <v>53</v>
      </c>
      <c r="F24" s="63" t="s">
        <v>53</v>
      </c>
      <c r="G24" s="63" t="s">
        <v>53</v>
      </c>
    </row>
    <row r="25" spans="2:10" ht="28.5" hidden="1" customHeight="1" outlineLevel="1" x14ac:dyDescent="0.2">
      <c r="B25" s="74" t="s">
        <v>61</v>
      </c>
      <c r="C25" s="74"/>
      <c r="D25" s="63" t="s">
        <v>53</v>
      </c>
      <c r="E25" s="63" t="s">
        <v>53</v>
      </c>
      <c r="F25" s="63" t="s">
        <v>53</v>
      </c>
      <c r="G25" s="63" t="s">
        <v>53</v>
      </c>
    </row>
    <row r="26" spans="2:10" ht="24" hidden="1" customHeight="1" outlineLevel="1" x14ac:dyDescent="0.2">
      <c r="B26" s="68" t="s">
        <v>54</v>
      </c>
      <c r="C26" s="68"/>
      <c r="D26" s="68"/>
      <c r="E26" s="68"/>
      <c r="F26" s="68"/>
    </row>
    <row r="27" spans="2:10" ht="15.75" hidden="1" customHeight="1" outlineLevel="2" x14ac:dyDescent="0.2">
      <c r="B27" s="67" t="s">
        <v>90</v>
      </c>
      <c r="C27" s="67"/>
      <c r="D27" s="12">
        <f>D13</f>
        <v>2021</v>
      </c>
      <c r="E27" s="12">
        <f t="shared" ref="E27:G27" si="1">E13</f>
        <v>2022</v>
      </c>
      <c r="F27" s="12">
        <f t="shared" si="1"/>
        <v>2023</v>
      </c>
      <c r="G27" s="12">
        <f t="shared" si="1"/>
        <v>2024</v>
      </c>
    </row>
    <row r="28" spans="2:10" ht="66.75" hidden="1" customHeight="1" outlineLevel="2" x14ac:dyDescent="0.2">
      <c r="B28" s="76" t="s">
        <v>91</v>
      </c>
      <c r="C28" s="76"/>
      <c r="D28" s="63" t="s">
        <v>53</v>
      </c>
      <c r="E28" s="63" t="s">
        <v>53</v>
      </c>
      <c r="F28" s="63" t="s">
        <v>53</v>
      </c>
      <c r="G28" s="63" t="s">
        <v>53</v>
      </c>
    </row>
    <row r="29" spans="2:10" ht="24.75" hidden="1" customHeight="1" outlineLevel="2" x14ac:dyDescent="0.2">
      <c r="B29" s="74" t="s">
        <v>61</v>
      </c>
      <c r="C29" s="74"/>
      <c r="D29" s="63" t="s">
        <v>53</v>
      </c>
      <c r="E29" s="63" t="s">
        <v>53</v>
      </c>
      <c r="F29" s="63" t="s">
        <v>53</v>
      </c>
      <c r="G29" s="63" t="s">
        <v>53</v>
      </c>
    </row>
    <row r="30" spans="2:10" ht="24.75" hidden="1" customHeight="1" outlineLevel="1" x14ac:dyDescent="0.2"/>
    <row r="31" spans="2:10" collapsed="1" x14ac:dyDescent="0.2">
      <c r="B31" s="75" t="s">
        <v>56</v>
      </c>
      <c r="C31" s="75"/>
      <c r="D31" s="75"/>
      <c r="E31" s="75"/>
      <c r="F31" s="75"/>
    </row>
    <row r="32" spans="2:10" hidden="1" outlineLevel="1" x14ac:dyDescent="0.2"/>
    <row r="33" spans="2:7" ht="29.25" hidden="1" customHeight="1" outlineLevel="1" x14ac:dyDescent="0.25">
      <c r="B33" s="85" t="s">
        <v>71</v>
      </c>
      <c r="C33" s="85"/>
      <c r="D33" s="105" t="s">
        <v>51</v>
      </c>
      <c r="E33" s="105"/>
    </row>
    <row r="34" spans="2:7" ht="65.25" hidden="1" customHeight="1" outlineLevel="1" x14ac:dyDescent="0.2">
      <c r="B34" s="76" t="s">
        <v>91</v>
      </c>
      <c r="C34" s="76"/>
      <c r="D34" s="64" t="s">
        <v>50</v>
      </c>
      <c r="E34" s="64"/>
    </row>
    <row r="35" spans="2:7" hidden="1" outlineLevel="1" x14ac:dyDescent="0.2">
      <c r="B35" s="74" t="s">
        <v>61</v>
      </c>
      <c r="C35" s="74"/>
      <c r="D35" s="64" t="s">
        <v>50</v>
      </c>
      <c r="E35" s="64"/>
    </row>
    <row r="36" spans="2:7" ht="29.25" hidden="1" customHeight="1" outlineLevel="1" x14ac:dyDescent="0.2">
      <c r="B36" s="102" t="s">
        <v>66</v>
      </c>
      <c r="C36" s="103"/>
      <c r="D36" s="103"/>
      <c r="E36" s="103"/>
      <c r="F36" s="103"/>
      <c r="G36" s="103"/>
    </row>
    <row r="37" spans="2:7" s="9" customFormat="1" hidden="1" outlineLevel="1" x14ac:dyDescent="0.2">
      <c r="B37" s="67" t="s">
        <v>90</v>
      </c>
      <c r="C37" s="67"/>
      <c r="D37" s="12">
        <f>D9</f>
        <v>2018</v>
      </c>
      <c r="E37" s="12">
        <f t="shared" ref="E37:G37" si="2">E9</f>
        <v>2019</v>
      </c>
      <c r="F37" s="12">
        <f t="shared" si="2"/>
        <v>2020</v>
      </c>
      <c r="G37" s="12">
        <f t="shared" si="2"/>
        <v>2021</v>
      </c>
    </row>
    <row r="38" spans="2:7" s="9" customFormat="1" ht="65.25" hidden="1" customHeight="1" outlineLevel="1" x14ac:dyDescent="0.2">
      <c r="B38" s="76" t="s">
        <v>91</v>
      </c>
      <c r="C38" s="76"/>
      <c r="D38" s="63" t="s">
        <v>53</v>
      </c>
      <c r="E38" s="63" t="s">
        <v>53</v>
      </c>
      <c r="F38" s="63" t="s">
        <v>53</v>
      </c>
      <c r="G38" s="63" t="s">
        <v>53</v>
      </c>
    </row>
    <row r="39" spans="2:7" ht="26.25" hidden="1" customHeight="1" outlineLevel="1" x14ac:dyDescent="0.2">
      <c r="B39" s="74" t="s">
        <v>61</v>
      </c>
      <c r="C39" s="74"/>
      <c r="D39" s="63" t="s">
        <v>53</v>
      </c>
      <c r="E39" s="63" t="s">
        <v>53</v>
      </c>
      <c r="F39" s="63" t="s">
        <v>53</v>
      </c>
      <c r="G39" s="63" t="s">
        <v>53</v>
      </c>
    </row>
    <row r="40" spans="2:7" ht="29.25" hidden="1" customHeight="1" outlineLevel="1" x14ac:dyDescent="0.2">
      <c r="B40" s="68" t="s">
        <v>54</v>
      </c>
      <c r="C40" s="68"/>
      <c r="D40" s="68"/>
      <c r="E40" s="68"/>
      <c r="F40" s="68"/>
    </row>
    <row r="41" spans="2:7" ht="15.75" hidden="1" customHeight="1" outlineLevel="2" x14ac:dyDescent="0.2">
      <c r="B41" s="67" t="s">
        <v>90</v>
      </c>
      <c r="C41" s="67"/>
      <c r="D41" s="12">
        <f>D13</f>
        <v>2021</v>
      </c>
      <c r="E41" s="12">
        <f t="shared" ref="E41:G41" si="3">E13</f>
        <v>2022</v>
      </c>
      <c r="F41" s="12">
        <f t="shared" si="3"/>
        <v>2023</v>
      </c>
      <c r="G41" s="12">
        <f t="shared" si="3"/>
        <v>2024</v>
      </c>
    </row>
    <row r="42" spans="2:7" ht="65.25" hidden="1" customHeight="1" outlineLevel="2" x14ac:dyDescent="0.2">
      <c r="B42" s="76" t="s">
        <v>91</v>
      </c>
      <c r="C42" s="76"/>
      <c r="D42" s="63" t="s">
        <v>53</v>
      </c>
      <c r="E42" s="63" t="s">
        <v>53</v>
      </c>
      <c r="F42" s="63" t="s">
        <v>53</v>
      </c>
      <c r="G42" s="63" t="s">
        <v>53</v>
      </c>
    </row>
    <row r="43" spans="2:7" ht="25.5" hidden="1" customHeight="1" outlineLevel="2" x14ac:dyDescent="0.2">
      <c r="B43" s="74" t="s">
        <v>61</v>
      </c>
      <c r="C43" s="74"/>
      <c r="D43" s="63" t="s">
        <v>53</v>
      </c>
      <c r="E43" s="63" t="s">
        <v>53</v>
      </c>
      <c r="F43" s="63" t="s">
        <v>53</v>
      </c>
      <c r="G43" s="63" t="s">
        <v>53</v>
      </c>
    </row>
    <row r="44" spans="2:7" ht="29.25" hidden="1" customHeight="1" outlineLevel="1" x14ac:dyDescent="0.2"/>
    <row r="45" spans="2:7" ht="14.25" hidden="1" customHeight="1" outlineLevel="1" x14ac:dyDescent="0.2"/>
    <row r="46" spans="2:7" s="50" customFormat="1" ht="29.25" customHeight="1" collapsed="1" x14ac:dyDescent="0.25">
      <c r="B46" s="109" t="s">
        <v>77</v>
      </c>
      <c r="C46" s="109"/>
      <c r="D46" s="104" t="s">
        <v>101</v>
      </c>
      <c r="E46" s="104"/>
    </row>
    <row r="47" spans="2:7" ht="42" customHeight="1" x14ac:dyDescent="0.2">
      <c r="B47" s="76" t="s">
        <v>92</v>
      </c>
      <c r="C47" s="76"/>
      <c r="D47" s="64" t="s">
        <v>104</v>
      </c>
      <c r="E47" s="64"/>
    </row>
    <row r="48" spans="2:7" ht="14.25" customHeight="1" x14ac:dyDescent="0.2">
      <c r="B48" s="74" t="s">
        <v>61</v>
      </c>
      <c r="C48" s="74"/>
      <c r="D48" s="64" t="s">
        <v>98</v>
      </c>
      <c r="E48" s="64"/>
    </row>
    <row r="49" spans="2:10" ht="24.75" customHeight="1" x14ac:dyDescent="0.2">
      <c r="B49" s="67" t="s">
        <v>93</v>
      </c>
      <c r="C49" s="67"/>
      <c r="D49" s="64" t="s">
        <v>97</v>
      </c>
      <c r="E49" s="64"/>
    </row>
    <row r="50" spans="2:10" x14ac:dyDescent="0.2">
      <c r="B50" s="65" t="s">
        <v>63</v>
      </c>
      <c r="C50" s="65"/>
      <c r="D50" s="77">
        <v>1</v>
      </c>
      <c r="E50" s="77"/>
      <c r="F50" s="9"/>
      <c r="G50" s="9"/>
    </row>
    <row r="51" spans="2:10" ht="15" customHeight="1" x14ac:dyDescent="0.25">
      <c r="B51" s="99" t="s">
        <v>66</v>
      </c>
      <c r="C51" s="100"/>
      <c r="D51" s="100"/>
      <c r="E51" s="100"/>
      <c r="F51" s="100"/>
      <c r="G51" s="100"/>
      <c r="H51" s="101"/>
    </row>
    <row r="52" spans="2:10" s="9" customFormat="1" ht="15.75" customHeight="1" x14ac:dyDescent="0.2">
      <c r="B52" s="67" t="s">
        <v>90</v>
      </c>
      <c r="C52" s="67"/>
      <c r="D52" s="12">
        <f>D9</f>
        <v>2018</v>
      </c>
      <c r="E52" s="12">
        <f t="shared" ref="E52:G52" si="4">E9</f>
        <v>2019</v>
      </c>
      <c r="F52" s="12">
        <f t="shared" si="4"/>
        <v>2020</v>
      </c>
      <c r="G52" s="12">
        <f t="shared" si="4"/>
        <v>2021</v>
      </c>
      <c r="H52" s="12">
        <f t="shared" ref="H52" si="5">H9</f>
        <v>2022</v>
      </c>
    </row>
    <row r="53" spans="2:10" s="9" customFormat="1" ht="25.5" customHeight="1" x14ac:dyDescent="0.2">
      <c r="B53" s="67" t="s">
        <v>93</v>
      </c>
      <c r="C53" s="67"/>
      <c r="D53" s="34" t="s">
        <v>97</v>
      </c>
      <c r="E53" s="34" t="s">
        <v>97</v>
      </c>
      <c r="F53" s="34" t="s">
        <v>97</v>
      </c>
      <c r="G53" s="34" t="s">
        <v>97</v>
      </c>
      <c r="H53" s="34" t="s">
        <v>97</v>
      </c>
      <c r="I53" s="15"/>
      <c r="J53" s="16"/>
    </row>
    <row r="54" spans="2:10" ht="24.75" customHeight="1" x14ac:dyDescent="0.2">
      <c r="B54" s="67" t="s">
        <v>63</v>
      </c>
      <c r="C54" s="67"/>
      <c r="D54" s="36">
        <v>5</v>
      </c>
      <c r="E54" s="36">
        <v>9</v>
      </c>
      <c r="F54" s="36">
        <v>8</v>
      </c>
      <c r="G54" s="36">
        <v>5</v>
      </c>
      <c r="H54" s="36">
        <v>7</v>
      </c>
      <c r="I54" s="16"/>
    </row>
    <row r="55" spans="2:10" ht="26.25" customHeight="1" x14ac:dyDescent="0.2">
      <c r="B55" s="68" t="s">
        <v>54</v>
      </c>
      <c r="C55" s="68"/>
      <c r="D55" s="68"/>
      <c r="E55" s="68"/>
      <c r="F55" s="68"/>
      <c r="I55" s="16"/>
      <c r="J55" s="16"/>
    </row>
    <row r="56" spans="2:10" ht="16.5" hidden="1" customHeight="1" outlineLevel="1" x14ac:dyDescent="0.2">
      <c r="B56" s="67" t="s">
        <v>90</v>
      </c>
      <c r="C56" s="67"/>
      <c r="D56" s="12">
        <f>D13</f>
        <v>2021</v>
      </c>
      <c r="E56" s="12">
        <f t="shared" ref="E56:G56" si="6">E13</f>
        <v>2022</v>
      </c>
      <c r="F56" s="12">
        <f t="shared" si="6"/>
        <v>2023</v>
      </c>
      <c r="G56" s="12">
        <f t="shared" si="6"/>
        <v>2024</v>
      </c>
      <c r="I56" s="16"/>
      <c r="J56" s="16"/>
    </row>
    <row r="57" spans="2:10" ht="30.75" hidden="1" customHeight="1" outlineLevel="1" x14ac:dyDescent="0.2">
      <c r="B57" s="67" t="s">
        <v>93</v>
      </c>
      <c r="C57" s="67"/>
      <c r="D57" s="63" t="s">
        <v>53</v>
      </c>
      <c r="E57" s="63" t="s">
        <v>53</v>
      </c>
      <c r="F57" s="63" t="s">
        <v>53</v>
      </c>
      <c r="G57" s="63" t="s">
        <v>53</v>
      </c>
      <c r="I57" s="16"/>
      <c r="J57" s="19"/>
    </row>
    <row r="58" spans="2:10" ht="23.25" hidden="1" customHeight="1" outlineLevel="1" x14ac:dyDescent="0.2">
      <c r="B58" s="74" t="s">
        <v>63</v>
      </c>
      <c r="C58" s="74"/>
      <c r="D58" s="36" t="s">
        <v>51</v>
      </c>
      <c r="E58" s="36" t="s">
        <v>51</v>
      </c>
      <c r="F58" s="36" t="s">
        <v>51</v>
      </c>
      <c r="G58" s="36" t="s">
        <v>51</v>
      </c>
      <c r="I58" s="16"/>
      <c r="J58" s="16"/>
    </row>
    <row r="59" spans="2:10" ht="26.25" customHeight="1" collapsed="1" x14ac:dyDescent="0.2">
      <c r="H59" s="27"/>
      <c r="I59" s="16"/>
      <c r="J59" s="16"/>
    </row>
    <row r="60" spans="2:10" ht="14.25" customHeight="1" x14ac:dyDescent="0.2">
      <c r="B60" s="75" t="s">
        <v>56</v>
      </c>
      <c r="C60" s="75"/>
      <c r="D60" s="75"/>
      <c r="E60" s="75"/>
      <c r="F60" s="75"/>
      <c r="I60" s="16"/>
      <c r="J60" s="16"/>
    </row>
    <row r="61" spans="2:10" hidden="1" outlineLevel="1" x14ac:dyDescent="0.2">
      <c r="I61" s="16"/>
      <c r="J61" s="16"/>
    </row>
    <row r="62" spans="2:10" s="50" customFormat="1" ht="29.25" hidden="1" customHeight="1" outlineLevel="1" x14ac:dyDescent="0.25">
      <c r="B62" s="109" t="s">
        <v>77</v>
      </c>
      <c r="C62" s="109"/>
      <c r="D62" s="104" t="s">
        <v>51</v>
      </c>
      <c r="E62" s="104"/>
      <c r="I62" s="51"/>
      <c r="J62" s="51"/>
    </row>
    <row r="63" spans="2:10" ht="42" hidden="1" customHeight="1" outlineLevel="1" x14ac:dyDescent="0.2">
      <c r="B63" s="76" t="s">
        <v>92</v>
      </c>
      <c r="C63" s="76"/>
      <c r="D63" s="64" t="s">
        <v>50</v>
      </c>
      <c r="E63" s="64"/>
      <c r="I63" s="16"/>
      <c r="J63" s="16"/>
    </row>
    <row r="64" spans="2:10" ht="13.5" hidden="1" customHeight="1" outlineLevel="1" x14ac:dyDescent="0.2">
      <c r="B64" s="74" t="s">
        <v>61</v>
      </c>
      <c r="C64" s="74"/>
      <c r="D64" s="64" t="s">
        <v>50</v>
      </c>
      <c r="E64" s="64"/>
      <c r="I64" s="16"/>
      <c r="J64" s="16"/>
    </row>
    <row r="65" spans="2:7" ht="25.5" hidden="1" customHeight="1" outlineLevel="1" x14ac:dyDescent="0.2">
      <c r="B65" s="67" t="s">
        <v>82</v>
      </c>
      <c r="C65" s="67"/>
      <c r="D65" s="64" t="s">
        <v>50</v>
      </c>
      <c r="E65" s="64"/>
    </row>
    <row r="66" spans="2:7" hidden="1" outlineLevel="1" x14ac:dyDescent="0.2">
      <c r="B66" s="65" t="s">
        <v>63</v>
      </c>
      <c r="C66" s="65"/>
      <c r="D66" s="77" t="s">
        <v>51</v>
      </c>
      <c r="E66" s="77"/>
      <c r="F66" s="9"/>
      <c r="G66" s="9"/>
    </row>
    <row r="67" spans="2:7" ht="18" hidden="1" customHeight="1" outlineLevel="1" x14ac:dyDescent="0.25">
      <c r="B67" s="69" t="s">
        <v>52</v>
      </c>
      <c r="C67" s="69"/>
      <c r="D67" s="69"/>
      <c r="E67" s="69"/>
      <c r="F67" s="69"/>
      <c r="G67" s="69"/>
    </row>
    <row r="68" spans="2:7" s="9" customFormat="1" hidden="1" outlineLevel="1" x14ac:dyDescent="0.2">
      <c r="B68" s="67" t="s">
        <v>90</v>
      </c>
      <c r="C68" s="67"/>
      <c r="D68" s="12">
        <f>D52</f>
        <v>2018</v>
      </c>
      <c r="E68" s="12">
        <f>E52</f>
        <v>2019</v>
      </c>
      <c r="F68" s="12">
        <f>F52</f>
        <v>2020</v>
      </c>
      <c r="G68" s="12">
        <f>G52</f>
        <v>2021</v>
      </c>
    </row>
    <row r="69" spans="2:7" s="9" customFormat="1" ht="26.25" hidden="1" customHeight="1" outlineLevel="1" x14ac:dyDescent="0.2">
      <c r="B69" s="67" t="s">
        <v>93</v>
      </c>
      <c r="C69" s="67"/>
      <c r="D69" s="63" t="s">
        <v>53</v>
      </c>
      <c r="E69" s="63" t="s">
        <v>53</v>
      </c>
      <c r="F69" s="63" t="s">
        <v>53</v>
      </c>
      <c r="G69" s="63" t="s">
        <v>53</v>
      </c>
    </row>
    <row r="70" spans="2:7" ht="21.75" hidden="1" customHeight="1" outlineLevel="1" x14ac:dyDescent="0.2">
      <c r="B70" s="67" t="s">
        <v>63</v>
      </c>
      <c r="C70" s="67"/>
      <c r="D70" s="36" t="s">
        <v>51</v>
      </c>
      <c r="E70" s="36" t="s">
        <v>51</v>
      </c>
      <c r="F70" s="36" t="s">
        <v>51</v>
      </c>
      <c r="G70" s="36" t="s">
        <v>51</v>
      </c>
    </row>
    <row r="71" spans="2:7" ht="24" hidden="1" customHeight="1" outlineLevel="1" x14ac:dyDescent="0.2">
      <c r="B71" s="68" t="s">
        <v>54</v>
      </c>
      <c r="C71" s="68"/>
      <c r="D71" s="68"/>
      <c r="E71" s="68"/>
      <c r="F71" s="68"/>
    </row>
    <row r="72" spans="2:7" ht="15.75" hidden="1" customHeight="1" outlineLevel="2" x14ac:dyDescent="0.2">
      <c r="B72" s="67" t="s">
        <v>90</v>
      </c>
      <c r="C72" s="67"/>
      <c r="D72" s="12">
        <f>D56</f>
        <v>2021</v>
      </c>
      <c r="E72" s="12">
        <f>E56</f>
        <v>2022</v>
      </c>
      <c r="F72" s="12">
        <f>F56</f>
        <v>2023</v>
      </c>
      <c r="G72" s="12">
        <f>G56</f>
        <v>2024</v>
      </c>
    </row>
    <row r="73" spans="2:7" ht="28.5" hidden="1" customHeight="1" outlineLevel="2" x14ac:dyDescent="0.2">
      <c r="B73" s="67" t="s">
        <v>93</v>
      </c>
      <c r="C73" s="67"/>
      <c r="D73" s="63" t="s">
        <v>53</v>
      </c>
      <c r="E73" s="63" t="s">
        <v>53</v>
      </c>
      <c r="F73" s="63" t="s">
        <v>53</v>
      </c>
      <c r="G73" s="63" t="s">
        <v>53</v>
      </c>
    </row>
    <row r="74" spans="2:7" ht="24" hidden="1" customHeight="1" outlineLevel="2" x14ac:dyDescent="0.2">
      <c r="B74" s="67" t="s">
        <v>63</v>
      </c>
      <c r="C74" s="67"/>
      <c r="D74" s="36" t="s">
        <v>51</v>
      </c>
      <c r="E74" s="36" t="s">
        <v>51</v>
      </c>
      <c r="F74" s="36" t="s">
        <v>51</v>
      </c>
      <c r="G74" s="36" t="s">
        <v>51</v>
      </c>
    </row>
    <row r="75" spans="2:7" ht="24.75" hidden="1" customHeight="1" outlineLevel="1" x14ac:dyDescent="0.2"/>
    <row r="76" spans="2:7" ht="16.5" hidden="1" customHeight="1" outlineLevel="1" x14ac:dyDescent="0.2"/>
    <row r="77" spans="2:7" collapsed="1" x14ac:dyDescent="0.2">
      <c r="B77" s="75" t="s">
        <v>56</v>
      </c>
      <c r="C77" s="75"/>
      <c r="D77" s="75"/>
      <c r="E77" s="75"/>
      <c r="F77" s="75"/>
    </row>
    <row r="78" spans="2:7" hidden="1" outlineLevel="1" x14ac:dyDescent="0.2"/>
    <row r="79" spans="2:7" s="50" customFormat="1" ht="29.25" hidden="1" customHeight="1" outlineLevel="1" x14ac:dyDescent="0.25">
      <c r="B79" s="109" t="s">
        <v>77</v>
      </c>
      <c r="C79" s="109"/>
      <c r="D79" s="104" t="s">
        <v>51</v>
      </c>
      <c r="E79" s="104"/>
    </row>
    <row r="80" spans="2:7" ht="42" hidden="1" customHeight="1" outlineLevel="1" x14ac:dyDescent="0.2">
      <c r="B80" s="76" t="s">
        <v>92</v>
      </c>
      <c r="C80" s="76"/>
      <c r="D80" s="64" t="s">
        <v>50</v>
      </c>
      <c r="E80" s="64"/>
    </row>
    <row r="81" spans="2:7" hidden="1" outlineLevel="1" x14ac:dyDescent="0.2">
      <c r="B81" s="74" t="s">
        <v>61</v>
      </c>
      <c r="C81" s="74"/>
      <c r="D81" s="64" t="s">
        <v>50</v>
      </c>
      <c r="E81" s="64"/>
    </row>
    <row r="82" spans="2:7" ht="26.25" hidden="1" customHeight="1" outlineLevel="1" x14ac:dyDescent="0.2">
      <c r="B82" s="67" t="s">
        <v>93</v>
      </c>
      <c r="C82" s="67"/>
      <c r="D82" s="64" t="s">
        <v>50</v>
      </c>
      <c r="E82" s="64"/>
    </row>
    <row r="83" spans="2:7" hidden="1" outlineLevel="1" x14ac:dyDescent="0.2">
      <c r="B83" s="65" t="s">
        <v>63</v>
      </c>
      <c r="C83" s="65"/>
      <c r="D83" s="112" t="s">
        <v>51</v>
      </c>
      <c r="E83" s="112"/>
      <c r="F83" s="9"/>
      <c r="G83" s="9"/>
    </row>
    <row r="84" spans="2:7" ht="17.25" hidden="1" customHeight="1" outlineLevel="1" x14ac:dyDescent="0.25">
      <c r="B84" s="69" t="s">
        <v>52</v>
      </c>
      <c r="C84" s="69"/>
      <c r="D84" s="69"/>
      <c r="E84" s="69"/>
      <c r="F84" s="69"/>
      <c r="G84" s="69"/>
    </row>
    <row r="85" spans="2:7" s="9" customFormat="1" hidden="1" outlineLevel="1" x14ac:dyDescent="0.2">
      <c r="B85" s="67" t="s">
        <v>90</v>
      </c>
      <c r="C85" s="67"/>
      <c r="D85" s="12">
        <f>D52</f>
        <v>2018</v>
      </c>
      <c r="E85" s="12">
        <f>E52</f>
        <v>2019</v>
      </c>
      <c r="F85" s="12">
        <f>F52</f>
        <v>2020</v>
      </c>
      <c r="G85" s="12">
        <f>G52</f>
        <v>2021</v>
      </c>
    </row>
    <row r="86" spans="2:7" s="9" customFormat="1" ht="27.75" hidden="1" customHeight="1" outlineLevel="1" x14ac:dyDescent="0.2">
      <c r="B86" s="67" t="s">
        <v>93</v>
      </c>
      <c r="C86" s="67"/>
      <c r="D86" s="63" t="s">
        <v>53</v>
      </c>
      <c r="E86" s="63" t="s">
        <v>53</v>
      </c>
      <c r="F86" s="63" t="s">
        <v>53</v>
      </c>
      <c r="G86" s="63" t="s">
        <v>53</v>
      </c>
    </row>
    <row r="87" spans="2:7" ht="24.75" hidden="1" customHeight="1" outlineLevel="1" x14ac:dyDescent="0.2">
      <c r="B87" s="67" t="s">
        <v>63</v>
      </c>
      <c r="C87" s="67"/>
      <c r="D87" s="49" t="s">
        <v>51</v>
      </c>
      <c r="E87" s="49" t="s">
        <v>51</v>
      </c>
      <c r="F87" s="49" t="s">
        <v>51</v>
      </c>
      <c r="G87" s="49" t="s">
        <v>51</v>
      </c>
    </row>
    <row r="88" spans="2:7" ht="29.25" hidden="1" customHeight="1" outlineLevel="1" x14ac:dyDescent="0.2">
      <c r="B88" s="68" t="s">
        <v>54</v>
      </c>
      <c r="C88" s="68"/>
      <c r="D88" s="68"/>
      <c r="E88" s="68"/>
      <c r="F88" s="68"/>
    </row>
    <row r="89" spans="2:7" ht="15.75" hidden="1" customHeight="1" outlineLevel="1" x14ac:dyDescent="0.2">
      <c r="B89" s="67" t="s">
        <v>90</v>
      </c>
      <c r="C89" s="67"/>
      <c r="D89" s="12">
        <f>D56</f>
        <v>2021</v>
      </c>
      <c r="E89" s="12">
        <f>E56</f>
        <v>2022</v>
      </c>
      <c r="F89" s="12">
        <f>F56</f>
        <v>2023</v>
      </c>
      <c r="G89" s="12">
        <f>G56</f>
        <v>2024</v>
      </c>
    </row>
    <row r="90" spans="2:7" ht="29.25" hidden="1" customHeight="1" outlineLevel="2" x14ac:dyDescent="0.2">
      <c r="B90" s="67" t="s">
        <v>93</v>
      </c>
      <c r="C90" s="67"/>
      <c r="D90" s="36" t="s">
        <v>53</v>
      </c>
      <c r="E90" s="36" t="s">
        <v>53</v>
      </c>
      <c r="F90" s="36" t="s">
        <v>53</v>
      </c>
      <c r="G90" s="36" t="s">
        <v>53</v>
      </c>
    </row>
    <row r="91" spans="2:7" ht="22.5" hidden="1" customHeight="1" outlineLevel="2" x14ac:dyDescent="0.2">
      <c r="B91" s="67" t="s">
        <v>63</v>
      </c>
      <c r="C91" s="67"/>
      <c r="D91" s="49" t="s">
        <v>51</v>
      </c>
      <c r="E91" s="49" t="s">
        <v>51</v>
      </c>
      <c r="F91" s="49" t="s">
        <v>51</v>
      </c>
      <c r="G91" s="49" t="s">
        <v>51</v>
      </c>
    </row>
    <row r="92" spans="2:7" ht="29.25" hidden="1" customHeight="1" outlineLevel="1" x14ac:dyDescent="0.2"/>
    <row r="93" spans="2:7" ht="14.25" hidden="1" customHeight="1" outlineLevel="1" x14ac:dyDescent="0.2"/>
    <row r="94" spans="2:7" ht="27.75" customHeight="1" collapsed="1" x14ac:dyDescent="0.2">
      <c r="B94" s="107" t="s">
        <v>78</v>
      </c>
      <c r="C94" s="107"/>
      <c r="D94" s="108"/>
      <c r="E94" s="108"/>
    </row>
    <row r="95" spans="2:7" ht="64.5" customHeight="1" x14ac:dyDescent="0.2">
      <c r="B95" s="72" t="s">
        <v>94</v>
      </c>
      <c r="C95" s="73"/>
      <c r="D95" s="64"/>
      <c r="E95" s="64"/>
    </row>
    <row r="96" spans="2:7" x14ac:dyDescent="0.2">
      <c r="B96" s="74" t="s">
        <v>64</v>
      </c>
      <c r="C96" s="74"/>
      <c r="D96" s="64"/>
      <c r="E96" s="64"/>
    </row>
    <row r="97" spans="2:8" ht="14.25" customHeight="1" x14ac:dyDescent="0.2">
      <c r="B97" s="65" t="s">
        <v>61</v>
      </c>
      <c r="C97" s="65"/>
      <c r="D97" s="110"/>
      <c r="E97" s="110"/>
      <c r="F97" s="9"/>
      <c r="G97" s="9"/>
    </row>
    <row r="98" spans="2:8" ht="15" x14ac:dyDescent="0.25">
      <c r="B98" s="99" t="s">
        <v>66</v>
      </c>
      <c r="C98" s="100"/>
      <c r="D98" s="100"/>
      <c r="E98" s="100"/>
      <c r="F98" s="100"/>
      <c r="G98" s="100"/>
      <c r="H98" s="101"/>
    </row>
    <row r="99" spans="2:8" s="9" customFormat="1" x14ac:dyDescent="0.2">
      <c r="B99" s="67" t="s">
        <v>90</v>
      </c>
      <c r="C99" s="67"/>
      <c r="D99" s="12">
        <f>D9</f>
        <v>2018</v>
      </c>
      <c r="E99" s="12">
        <f>E9</f>
        <v>2019</v>
      </c>
      <c r="F99" s="12">
        <f>F9</f>
        <v>2020</v>
      </c>
      <c r="G99" s="12">
        <f>G9</f>
        <v>2021</v>
      </c>
      <c r="H99" s="12">
        <f>H9</f>
        <v>2022</v>
      </c>
    </row>
    <row r="100" spans="2:8" s="9" customFormat="1" ht="39" customHeight="1" x14ac:dyDescent="0.2">
      <c r="B100" s="67" t="s">
        <v>95</v>
      </c>
      <c r="C100" s="67"/>
      <c r="D100" s="48"/>
      <c r="E100" s="48"/>
      <c r="F100" s="48"/>
      <c r="G100" s="48"/>
      <c r="H100" s="48"/>
    </row>
    <row r="101" spans="2:8" x14ac:dyDescent="0.2">
      <c r="B101" s="68" t="s">
        <v>54</v>
      </c>
      <c r="C101" s="68"/>
      <c r="D101" s="68"/>
      <c r="E101" s="68"/>
      <c r="F101" s="68"/>
    </row>
    <row r="102" spans="2:8" ht="18" hidden="1" customHeight="1" outlineLevel="1" x14ac:dyDescent="0.2">
      <c r="B102" s="67" t="s">
        <v>90</v>
      </c>
      <c r="C102" s="67"/>
      <c r="D102" s="12">
        <f>D13</f>
        <v>2021</v>
      </c>
      <c r="E102" s="12">
        <f>E13</f>
        <v>2022</v>
      </c>
      <c r="F102" s="12">
        <f>F13</f>
        <v>2023</v>
      </c>
      <c r="G102" s="12">
        <f>G13</f>
        <v>2024</v>
      </c>
    </row>
    <row r="103" spans="2:8" ht="38.25" hidden="1" customHeight="1" outlineLevel="1" x14ac:dyDescent="0.2">
      <c r="B103" s="67" t="s">
        <v>95</v>
      </c>
      <c r="C103" s="67"/>
      <c r="D103" s="48" t="s">
        <v>53</v>
      </c>
      <c r="E103" s="48" t="s">
        <v>53</v>
      </c>
      <c r="F103" s="48" t="s">
        <v>53</v>
      </c>
      <c r="G103" s="48" t="s">
        <v>53</v>
      </c>
    </row>
    <row r="104" spans="2:8" collapsed="1" x14ac:dyDescent="0.2"/>
    <row r="105" spans="2:8" ht="15" customHeight="1" x14ac:dyDescent="0.2">
      <c r="B105" s="75" t="s">
        <v>57</v>
      </c>
      <c r="C105" s="75"/>
      <c r="D105" s="75"/>
      <c r="E105" s="75"/>
      <c r="F105" s="75"/>
    </row>
    <row r="106" spans="2:8" hidden="1" outlineLevel="1" x14ac:dyDescent="0.2"/>
    <row r="107" spans="2:8" ht="30" hidden="1" customHeight="1" outlineLevel="1" x14ac:dyDescent="0.2">
      <c r="B107" s="107" t="s">
        <v>78</v>
      </c>
      <c r="C107" s="107"/>
      <c r="D107" s="108" t="s">
        <v>51</v>
      </c>
      <c r="E107" s="108"/>
    </row>
    <row r="108" spans="2:8" ht="65.25" hidden="1" customHeight="1" outlineLevel="1" x14ac:dyDescent="0.2">
      <c r="B108" s="72" t="s">
        <v>94</v>
      </c>
      <c r="C108" s="73"/>
      <c r="D108" s="64" t="s">
        <v>50</v>
      </c>
      <c r="E108" s="64"/>
    </row>
    <row r="109" spans="2:8" ht="15" hidden="1" customHeight="1" outlineLevel="1" x14ac:dyDescent="0.2">
      <c r="B109" s="74" t="s">
        <v>64</v>
      </c>
      <c r="C109" s="74"/>
      <c r="D109" s="64" t="s">
        <v>50</v>
      </c>
      <c r="E109" s="64"/>
    </row>
    <row r="110" spans="2:8" ht="15.75" hidden="1" customHeight="1" outlineLevel="1" x14ac:dyDescent="0.2">
      <c r="B110" s="65" t="s">
        <v>61</v>
      </c>
      <c r="C110" s="65"/>
      <c r="D110" s="111" t="s">
        <v>50</v>
      </c>
      <c r="E110" s="111"/>
      <c r="F110" s="9"/>
      <c r="G110" s="9"/>
    </row>
    <row r="111" spans="2:8" ht="15" hidden="1" outlineLevel="1" x14ac:dyDescent="0.25">
      <c r="B111" s="69" t="s">
        <v>52</v>
      </c>
      <c r="C111" s="69"/>
      <c r="D111" s="69"/>
      <c r="E111" s="69"/>
      <c r="F111" s="69"/>
      <c r="G111" s="69"/>
    </row>
    <row r="112" spans="2:8" s="9" customFormat="1" hidden="1" outlineLevel="1" x14ac:dyDescent="0.2">
      <c r="B112" s="67" t="s">
        <v>90</v>
      </c>
      <c r="C112" s="67"/>
      <c r="D112" s="12">
        <f>D9</f>
        <v>2018</v>
      </c>
      <c r="E112" s="12">
        <f>E9</f>
        <v>2019</v>
      </c>
      <c r="F112" s="12">
        <f>F9</f>
        <v>2020</v>
      </c>
      <c r="G112" s="12">
        <f>G9</f>
        <v>2021</v>
      </c>
    </row>
    <row r="113" spans="2:7" s="9" customFormat="1" ht="41.25" hidden="1" customHeight="1" outlineLevel="1" x14ac:dyDescent="0.2">
      <c r="B113" s="67" t="s">
        <v>95</v>
      </c>
      <c r="C113" s="67"/>
      <c r="D113" s="48" t="s">
        <v>53</v>
      </c>
      <c r="E113" s="48" t="s">
        <v>53</v>
      </c>
      <c r="F113" s="48" t="s">
        <v>53</v>
      </c>
      <c r="G113" s="48" t="s">
        <v>53</v>
      </c>
    </row>
    <row r="114" spans="2:7" hidden="1" outlineLevel="1" x14ac:dyDescent="0.2">
      <c r="B114" s="68" t="s">
        <v>54</v>
      </c>
      <c r="C114" s="68"/>
      <c r="D114" s="68"/>
      <c r="E114" s="68"/>
      <c r="F114" s="68"/>
    </row>
    <row r="115" spans="2:7" ht="15.75" hidden="1" customHeight="1" outlineLevel="2" x14ac:dyDescent="0.2">
      <c r="B115" s="67" t="s">
        <v>90</v>
      </c>
      <c r="C115" s="67"/>
      <c r="D115" s="12">
        <f>D13</f>
        <v>2021</v>
      </c>
      <c r="E115" s="12">
        <f>E13</f>
        <v>2022</v>
      </c>
      <c r="F115" s="12">
        <f>F13</f>
        <v>2023</v>
      </c>
      <c r="G115" s="12">
        <f>G13</f>
        <v>2024</v>
      </c>
    </row>
    <row r="116" spans="2:7" ht="38.25" hidden="1" customHeight="1" outlineLevel="2" x14ac:dyDescent="0.2">
      <c r="B116" s="67" t="s">
        <v>95</v>
      </c>
      <c r="C116" s="67"/>
      <c r="D116" s="48" t="s">
        <v>53</v>
      </c>
      <c r="E116" s="48" t="s">
        <v>53</v>
      </c>
      <c r="F116" s="48" t="s">
        <v>53</v>
      </c>
      <c r="G116" s="48" t="s">
        <v>53</v>
      </c>
    </row>
    <row r="117" spans="2:7" hidden="1" outlineLevel="1" x14ac:dyDescent="0.2"/>
    <row r="118" spans="2:7" ht="19.5" customHeight="1" collapsed="1" x14ac:dyDescent="0.2">
      <c r="B118" s="75" t="s">
        <v>57</v>
      </c>
      <c r="C118" s="75"/>
      <c r="D118" s="75"/>
      <c r="E118" s="75"/>
      <c r="F118" s="75"/>
    </row>
    <row r="119" spans="2:7" hidden="1" outlineLevel="1" x14ac:dyDescent="0.2"/>
    <row r="120" spans="2:7" ht="24.75" hidden="1" customHeight="1" outlineLevel="1" x14ac:dyDescent="0.2">
      <c r="B120" s="107" t="s">
        <v>78</v>
      </c>
      <c r="C120" s="107"/>
      <c r="D120" s="108" t="s">
        <v>51</v>
      </c>
      <c r="E120" s="108"/>
    </row>
    <row r="121" spans="2:7" ht="65.25" hidden="1" customHeight="1" outlineLevel="1" collapsed="1" x14ac:dyDescent="0.2">
      <c r="B121" s="72" t="s">
        <v>94</v>
      </c>
      <c r="C121" s="73"/>
      <c r="D121" s="64" t="s">
        <v>50</v>
      </c>
      <c r="E121" s="64"/>
    </row>
    <row r="122" spans="2:7" hidden="1" outlineLevel="1" x14ac:dyDescent="0.2">
      <c r="B122" s="74" t="s">
        <v>64</v>
      </c>
      <c r="C122" s="74"/>
      <c r="D122" s="64" t="s">
        <v>50</v>
      </c>
      <c r="E122" s="64"/>
    </row>
    <row r="123" spans="2:7" ht="15.75" hidden="1" customHeight="1" outlineLevel="1" x14ac:dyDescent="0.2">
      <c r="B123" s="65" t="s">
        <v>61</v>
      </c>
      <c r="C123" s="65"/>
      <c r="D123" s="110" t="s">
        <v>50</v>
      </c>
      <c r="E123" s="110"/>
      <c r="F123" s="9"/>
      <c r="G123" s="9"/>
    </row>
    <row r="124" spans="2:7" ht="15" hidden="1" outlineLevel="1" x14ac:dyDescent="0.25">
      <c r="B124" s="69" t="s">
        <v>52</v>
      </c>
      <c r="C124" s="69"/>
      <c r="D124" s="69"/>
      <c r="E124" s="69"/>
      <c r="F124" s="69"/>
      <c r="G124" s="69"/>
    </row>
    <row r="125" spans="2:7" s="9" customFormat="1" hidden="1" outlineLevel="1" x14ac:dyDescent="0.2">
      <c r="B125" s="67" t="s">
        <v>90</v>
      </c>
      <c r="C125" s="67"/>
      <c r="D125" s="12">
        <f>D9</f>
        <v>2018</v>
      </c>
      <c r="E125" s="12">
        <f>E9</f>
        <v>2019</v>
      </c>
      <c r="F125" s="12">
        <f>F9</f>
        <v>2020</v>
      </c>
      <c r="G125" s="12">
        <f>G9</f>
        <v>2021</v>
      </c>
    </row>
    <row r="126" spans="2:7" s="9" customFormat="1" ht="38.25" hidden="1" customHeight="1" outlineLevel="1" x14ac:dyDescent="0.2">
      <c r="B126" s="67" t="s">
        <v>95</v>
      </c>
      <c r="C126" s="67"/>
      <c r="D126" s="48" t="s">
        <v>53</v>
      </c>
      <c r="E126" s="48" t="s">
        <v>53</v>
      </c>
      <c r="F126" s="48" t="s">
        <v>53</v>
      </c>
      <c r="G126" s="48" t="s">
        <v>53</v>
      </c>
    </row>
    <row r="127" spans="2:7" hidden="1" outlineLevel="1" x14ac:dyDescent="0.2">
      <c r="B127" s="68" t="s">
        <v>54</v>
      </c>
      <c r="C127" s="68"/>
      <c r="D127" s="68"/>
      <c r="E127" s="68"/>
      <c r="F127" s="68"/>
    </row>
    <row r="128" spans="2:7" ht="15.75" hidden="1" customHeight="1" outlineLevel="2" x14ac:dyDescent="0.2">
      <c r="B128" s="67" t="s">
        <v>90</v>
      </c>
      <c r="C128" s="67"/>
      <c r="D128" s="12">
        <f>D13</f>
        <v>2021</v>
      </c>
      <c r="E128" s="12">
        <f>E13</f>
        <v>2022</v>
      </c>
      <c r="F128" s="12">
        <f>F13</f>
        <v>2023</v>
      </c>
      <c r="G128" s="12">
        <f>G13</f>
        <v>2024</v>
      </c>
    </row>
    <row r="129" spans="2:7" ht="39.75" hidden="1" customHeight="1" outlineLevel="2" x14ac:dyDescent="0.2">
      <c r="B129" s="67" t="s">
        <v>95</v>
      </c>
      <c r="C129" s="67"/>
      <c r="D129" s="48" t="s">
        <v>53</v>
      </c>
      <c r="E129" s="48" t="s">
        <v>53</v>
      </c>
      <c r="F129" s="48" t="s">
        <v>53</v>
      </c>
      <c r="G129" s="48" t="s">
        <v>53</v>
      </c>
    </row>
    <row r="130" spans="2:7" hidden="1" outlineLevel="1" x14ac:dyDescent="0.2"/>
    <row r="131" spans="2:7" ht="27" hidden="1" customHeight="1" outlineLevel="1" x14ac:dyDescent="0.2"/>
    <row r="132" spans="2:7" ht="21" customHeight="1" collapsed="1" x14ac:dyDescent="0.2"/>
    <row r="133" spans="2:7" ht="15" x14ac:dyDescent="0.25">
      <c r="B133" s="96" t="s">
        <v>79</v>
      </c>
      <c r="C133" s="97"/>
      <c r="D133" s="98"/>
      <c r="E133" s="38">
        <f>B137+C137+D137+E137+B139+C139+D139+E139+E134</f>
        <v>0</v>
      </c>
    </row>
    <row r="134" spans="2:7" ht="15" x14ac:dyDescent="0.25">
      <c r="B134" s="94" t="s">
        <v>80</v>
      </c>
      <c r="C134" s="94"/>
      <c r="D134" s="62">
        <f>D9-1</f>
        <v>2017</v>
      </c>
      <c r="E134" s="39">
        <f>Лист1!J125+Лист1!J112+Лист1!J99+Лист1!J85+Лист1!J68+Лист1!J52+Лист1!J37+Лист1!J23+Лист1!J9</f>
        <v>0</v>
      </c>
    </row>
    <row r="135" spans="2:7" ht="15" x14ac:dyDescent="0.25">
      <c r="B135" s="95" t="s">
        <v>81</v>
      </c>
      <c r="C135" s="95"/>
      <c r="D135" s="95"/>
      <c r="E135" s="95"/>
    </row>
    <row r="136" spans="2:7" s="46" customFormat="1" ht="16.5" customHeight="1" x14ac:dyDescent="0.2">
      <c r="B136" s="47">
        <f>D9</f>
        <v>2018</v>
      </c>
      <c r="C136" s="47">
        <f>E9</f>
        <v>2019</v>
      </c>
      <c r="D136" s="47">
        <f>F9</f>
        <v>2020</v>
      </c>
      <c r="E136" s="47">
        <f>G9</f>
        <v>2021</v>
      </c>
    </row>
    <row r="137" spans="2:7" ht="16.5" customHeight="1" x14ac:dyDescent="0.2">
      <c r="B137" s="40"/>
      <c r="C137" s="40"/>
      <c r="D137" s="40"/>
      <c r="E137" s="40"/>
    </row>
    <row r="138" spans="2:7" s="46" customFormat="1" x14ac:dyDescent="0.2">
      <c r="B138" s="47">
        <f>D13</f>
        <v>2021</v>
      </c>
      <c r="C138" s="47">
        <f>E13</f>
        <v>2022</v>
      </c>
      <c r="D138" s="47">
        <f>F13</f>
        <v>2023</v>
      </c>
      <c r="E138" s="47">
        <f>G13</f>
        <v>2024</v>
      </c>
    </row>
    <row r="139" spans="2:7" x14ac:dyDescent="0.2">
      <c r="B139" s="40"/>
      <c r="C139" s="40"/>
      <c r="D139" s="40"/>
      <c r="E139" s="40"/>
    </row>
    <row r="141" spans="2:7" x14ac:dyDescent="0.2">
      <c r="B141" s="75" t="s">
        <v>86</v>
      </c>
      <c r="C141" s="75"/>
      <c r="D141" s="75"/>
      <c r="E141" s="75"/>
      <c r="F141" s="75"/>
    </row>
    <row r="142" spans="2:7" hidden="1" outlineLevel="1" x14ac:dyDescent="0.2">
      <c r="E142" s="41"/>
    </row>
    <row r="143" spans="2:7" ht="15" hidden="1" outlineLevel="1" x14ac:dyDescent="0.25">
      <c r="B143" s="86" t="s">
        <v>83</v>
      </c>
      <c r="C143" s="87"/>
      <c r="D143" s="88"/>
      <c r="E143" s="42">
        <f>B147+C147+D147+E147+B149+C149+D149+E149+E144</f>
        <v>0</v>
      </c>
    </row>
    <row r="144" spans="2:7" ht="15" hidden="1" outlineLevel="1" x14ac:dyDescent="0.25">
      <c r="B144" s="86" t="s">
        <v>59</v>
      </c>
      <c r="C144" s="88"/>
      <c r="D144" s="61">
        <f>D9-1</f>
        <v>2017</v>
      </c>
      <c r="E144" s="43">
        <f>Лист1!J9+Лист1!J23+Лист1!J37</f>
        <v>0</v>
      </c>
    </row>
    <row r="145" spans="2:5" ht="15" hidden="1" outlineLevel="1" x14ac:dyDescent="0.25">
      <c r="B145" s="89" t="s">
        <v>60</v>
      </c>
      <c r="C145" s="90"/>
      <c r="D145" s="90"/>
      <c r="E145" s="91"/>
    </row>
    <row r="146" spans="2:5" ht="16.5" hidden="1" customHeight="1" outlineLevel="1" x14ac:dyDescent="0.2">
      <c r="B146" s="45">
        <f>B136</f>
        <v>2018</v>
      </c>
      <c r="C146" s="45">
        <f t="shared" ref="C146:E146" si="7">C136</f>
        <v>2019</v>
      </c>
      <c r="D146" s="45">
        <f t="shared" si="7"/>
        <v>2020</v>
      </c>
      <c r="E146" s="45">
        <f t="shared" si="7"/>
        <v>2021</v>
      </c>
    </row>
    <row r="147" spans="2:5" ht="16.5" hidden="1" customHeight="1" outlineLevel="1" x14ac:dyDescent="0.2">
      <c r="B147" s="44">
        <f>Лист1!K9+Лист1!K23+Лист1!K37</f>
        <v>0</v>
      </c>
      <c r="C147" s="44">
        <f>Лист1!L9+Лист1!L23+Лист1!L37</f>
        <v>0</v>
      </c>
      <c r="D147" s="44">
        <f>Лист1!M9+Лист1!M23+Лист1!M37</f>
        <v>0</v>
      </c>
      <c r="E147" s="44">
        <f>Лист1!N9+Лист1!N23+Лист1!N37</f>
        <v>0</v>
      </c>
    </row>
    <row r="148" spans="2:5" hidden="1" outlineLevel="1" x14ac:dyDescent="0.2">
      <c r="B148" s="45">
        <f>B138</f>
        <v>2021</v>
      </c>
      <c r="C148" s="45">
        <f t="shared" ref="C148:E148" si="8">C138</f>
        <v>2022</v>
      </c>
      <c r="D148" s="45">
        <f t="shared" si="8"/>
        <v>2023</v>
      </c>
      <c r="E148" s="45">
        <f t="shared" si="8"/>
        <v>2024</v>
      </c>
    </row>
    <row r="149" spans="2:5" hidden="1" outlineLevel="1" x14ac:dyDescent="0.2">
      <c r="B149" s="44">
        <f>Лист1!K13+Лист1!K27+Лист1!K41</f>
        <v>0</v>
      </c>
      <c r="C149" s="44">
        <f>Лист1!L13+Лист1!L27+Лист1!L41</f>
        <v>0</v>
      </c>
      <c r="D149" s="44">
        <f>Лист1!M13+Лист1!M27+Лист1!M41</f>
        <v>0</v>
      </c>
      <c r="E149" s="44">
        <f>Лист1!N13+Лист1!N27+Лист1!N41</f>
        <v>0</v>
      </c>
    </row>
    <row r="150" spans="2:5" hidden="1" outlineLevel="1" x14ac:dyDescent="0.2"/>
    <row r="151" spans="2:5" ht="15" hidden="1" outlineLevel="1" x14ac:dyDescent="0.25">
      <c r="B151" s="86" t="s">
        <v>85</v>
      </c>
      <c r="C151" s="87"/>
      <c r="D151" s="88"/>
      <c r="E151" s="42">
        <f>B155+C155+D155+E155+B157+C157+D157+E157+E152</f>
        <v>0</v>
      </c>
    </row>
    <row r="152" spans="2:5" ht="15" hidden="1" outlineLevel="1" x14ac:dyDescent="0.25">
      <c r="B152" s="86" t="s">
        <v>59</v>
      </c>
      <c r="C152" s="88"/>
      <c r="D152" s="61">
        <f>D9-1</f>
        <v>2017</v>
      </c>
      <c r="E152" s="43">
        <f>Лист1!J85+Лист1!J68+Лист1!J52</f>
        <v>0</v>
      </c>
    </row>
    <row r="153" spans="2:5" ht="15" hidden="1" outlineLevel="1" x14ac:dyDescent="0.25">
      <c r="B153" s="89" t="s">
        <v>60</v>
      </c>
      <c r="C153" s="90"/>
      <c r="D153" s="90"/>
      <c r="E153" s="91"/>
    </row>
    <row r="154" spans="2:5" hidden="1" outlineLevel="1" x14ac:dyDescent="0.2">
      <c r="B154" s="45">
        <f>B162</f>
        <v>2018</v>
      </c>
      <c r="C154" s="45">
        <f>C162</f>
        <v>2019</v>
      </c>
      <c r="D154" s="45">
        <f>D162</f>
        <v>2020</v>
      </c>
      <c r="E154" s="45">
        <f>E162</f>
        <v>2021</v>
      </c>
    </row>
    <row r="155" spans="2:5" hidden="1" outlineLevel="1" x14ac:dyDescent="0.2">
      <c r="B155" s="44">
        <f>Лист1!K52+Лист1!K68+Лист1!K85</f>
        <v>0</v>
      </c>
      <c r="C155" s="44">
        <f>Лист1!L52+Лист1!L68+Лист1!L85</f>
        <v>0</v>
      </c>
      <c r="D155" s="44">
        <f>Лист1!M52+Лист1!M68+Лист1!M85</f>
        <v>0</v>
      </c>
      <c r="E155" s="44">
        <f>Лист1!N52+Лист1!N68+Лист1!N85</f>
        <v>0</v>
      </c>
    </row>
    <row r="156" spans="2:5" s="46" customFormat="1" hidden="1" outlineLevel="1" x14ac:dyDescent="0.2">
      <c r="B156" s="45">
        <f>B164</f>
        <v>2021</v>
      </c>
      <c r="C156" s="45">
        <f>C164</f>
        <v>2022</v>
      </c>
      <c r="D156" s="45">
        <f>D164</f>
        <v>2023</v>
      </c>
      <c r="E156" s="45">
        <f>E164</f>
        <v>2024</v>
      </c>
    </row>
    <row r="157" spans="2:5" hidden="1" outlineLevel="1" x14ac:dyDescent="0.2">
      <c r="B157" s="44">
        <f>Лист1!K56+Лист1!K72+Лист1!K89</f>
        <v>0</v>
      </c>
      <c r="C157" s="44">
        <f>Лист1!L56+Лист1!L72+Лист1!L89</f>
        <v>0</v>
      </c>
      <c r="D157" s="44">
        <f>Лист1!M56+Лист1!M72+Лист1!M89</f>
        <v>0</v>
      </c>
      <c r="E157" s="44">
        <f>Лист1!N56+Лист1!N72+Лист1!N89</f>
        <v>0</v>
      </c>
    </row>
    <row r="158" spans="2:5" hidden="1" outlineLevel="1" x14ac:dyDescent="0.2"/>
    <row r="159" spans="2:5" ht="15" hidden="1" outlineLevel="1" x14ac:dyDescent="0.25">
      <c r="B159" s="86" t="s">
        <v>84</v>
      </c>
      <c r="C159" s="87"/>
      <c r="D159" s="88"/>
      <c r="E159" s="42">
        <f>B163+C163+D163+E163+B165+C165+D165+E165+E160</f>
        <v>0</v>
      </c>
    </row>
    <row r="160" spans="2:5" ht="15" hidden="1" outlineLevel="1" x14ac:dyDescent="0.25">
      <c r="B160" s="92" t="s">
        <v>59</v>
      </c>
      <c r="C160" s="92"/>
      <c r="D160" s="61">
        <f>D9-1</f>
        <v>2017</v>
      </c>
      <c r="E160" s="43">
        <f>Лист1!J99+Лист1!J112+Лист1!J125</f>
        <v>0</v>
      </c>
    </row>
    <row r="161" spans="2:5" ht="15" hidden="1" outlineLevel="1" x14ac:dyDescent="0.25">
      <c r="B161" s="93" t="s">
        <v>60</v>
      </c>
      <c r="C161" s="93"/>
      <c r="D161" s="93"/>
      <c r="E161" s="93"/>
    </row>
    <row r="162" spans="2:5" s="46" customFormat="1" hidden="1" outlineLevel="1" x14ac:dyDescent="0.2">
      <c r="B162" s="45">
        <f>D23</f>
        <v>2018</v>
      </c>
      <c r="C162" s="45">
        <f>E23</f>
        <v>2019</v>
      </c>
      <c r="D162" s="45">
        <f>F23</f>
        <v>2020</v>
      </c>
      <c r="E162" s="45">
        <f>G23</f>
        <v>2021</v>
      </c>
    </row>
    <row r="163" spans="2:5" hidden="1" outlineLevel="1" x14ac:dyDescent="0.2">
      <c r="B163" s="44">
        <f>Лист1!K112+Лист1!K125+Лист1!K99</f>
        <v>0</v>
      </c>
      <c r="C163" s="44">
        <f>Лист1!L112+Лист1!L125+Лист1!L99</f>
        <v>0</v>
      </c>
      <c r="D163" s="44">
        <f>Лист1!M112+Лист1!M125+Лист1!M99</f>
        <v>0</v>
      </c>
      <c r="E163" s="44">
        <f>Лист1!N112+Лист1!N125+Лист1!N99</f>
        <v>0</v>
      </c>
    </row>
    <row r="164" spans="2:5" s="46" customFormat="1" hidden="1" outlineLevel="1" x14ac:dyDescent="0.2">
      <c r="B164" s="45">
        <f>D27</f>
        <v>2021</v>
      </c>
      <c r="C164" s="45">
        <f>E27</f>
        <v>2022</v>
      </c>
      <c r="D164" s="45">
        <f>F27</f>
        <v>2023</v>
      </c>
      <c r="E164" s="45">
        <f>G27</f>
        <v>2024</v>
      </c>
    </row>
    <row r="165" spans="2:5" hidden="1" outlineLevel="1" x14ac:dyDescent="0.2">
      <c r="B165" s="44">
        <f>Лист1!K102+Лист1!K115+Лист1!K128</f>
        <v>0</v>
      </c>
      <c r="C165" s="44">
        <f>Лист1!L102+Лист1!L115+Лист1!L128</f>
        <v>0</v>
      </c>
      <c r="D165" s="44">
        <f>Лист1!M102+Лист1!M115+Лист1!M128</f>
        <v>0</v>
      </c>
      <c r="E165" s="44">
        <f>Лист1!N102+Лист1!N115+Лист1!N128</f>
        <v>0</v>
      </c>
    </row>
    <row r="166" spans="2:5" collapsed="1" x14ac:dyDescent="0.2"/>
  </sheetData>
  <mergeCells count="159">
    <mergeCell ref="B81:C81"/>
    <mergeCell ref="D81:E81"/>
    <mergeCell ref="B82:C82"/>
    <mergeCell ref="D82:E82"/>
    <mergeCell ref="B108:C108"/>
    <mergeCell ref="D108:E108"/>
    <mergeCell ref="B109:C109"/>
    <mergeCell ref="D109:E109"/>
    <mergeCell ref="B100:C100"/>
    <mergeCell ref="B105:F105"/>
    <mergeCell ref="B107:C107"/>
    <mergeCell ref="D107:E107"/>
    <mergeCell ref="B88:F88"/>
    <mergeCell ref="B103:C103"/>
    <mergeCell ref="D83:E83"/>
    <mergeCell ref="B85:C85"/>
    <mergeCell ref="B64:C64"/>
    <mergeCell ref="D64:E64"/>
    <mergeCell ref="B65:C65"/>
    <mergeCell ref="D65:E65"/>
    <mergeCell ref="B101:F101"/>
    <mergeCell ref="B102:C102"/>
    <mergeCell ref="B74:C74"/>
    <mergeCell ref="B77:F77"/>
    <mergeCell ref="B79:C79"/>
    <mergeCell ref="D79:E79"/>
    <mergeCell ref="B86:C86"/>
    <mergeCell ref="B87:C87"/>
    <mergeCell ref="B96:C96"/>
    <mergeCell ref="D96:E96"/>
    <mergeCell ref="B97:C97"/>
    <mergeCell ref="D97:E97"/>
    <mergeCell ref="B99:C99"/>
    <mergeCell ref="B66:C66"/>
    <mergeCell ref="D66:E66"/>
    <mergeCell ref="B67:G67"/>
    <mergeCell ref="B68:C68"/>
    <mergeCell ref="B69:C69"/>
    <mergeCell ref="B70:C70"/>
    <mergeCell ref="B83:C83"/>
    <mergeCell ref="B71:F71"/>
    <mergeCell ref="B72:C72"/>
    <mergeCell ref="B73:C73"/>
    <mergeCell ref="B89:C89"/>
    <mergeCell ref="B90:C90"/>
    <mergeCell ref="B91:C91"/>
    <mergeCell ref="B159:D159"/>
    <mergeCell ref="B122:C122"/>
    <mergeCell ref="D122:E122"/>
    <mergeCell ref="B112:C112"/>
    <mergeCell ref="B113:C113"/>
    <mergeCell ref="B114:F114"/>
    <mergeCell ref="B115:C115"/>
    <mergeCell ref="B116:C116"/>
    <mergeCell ref="B153:E153"/>
    <mergeCell ref="B141:F141"/>
    <mergeCell ref="B151:D151"/>
    <mergeCell ref="B152:C152"/>
    <mergeCell ref="B145:E145"/>
    <mergeCell ref="B110:C110"/>
    <mergeCell ref="D110:E110"/>
    <mergeCell ref="B144:C144"/>
    <mergeCell ref="B80:C80"/>
    <mergeCell ref="D80:E80"/>
    <mergeCell ref="B160:C160"/>
    <mergeCell ref="B161:E161"/>
    <mergeCell ref="B46:C46"/>
    <mergeCell ref="D46:E46"/>
    <mergeCell ref="B47:C47"/>
    <mergeCell ref="D47:E47"/>
    <mergeCell ref="B48:C48"/>
    <mergeCell ref="B128:C128"/>
    <mergeCell ref="B129:C129"/>
    <mergeCell ref="B133:D133"/>
    <mergeCell ref="B134:C134"/>
    <mergeCell ref="B135:E135"/>
    <mergeCell ref="B143:D143"/>
    <mergeCell ref="B123:C123"/>
    <mergeCell ref="D123:E123"/>
    <mergeCell ref="B125:C125"/>
    <mergeCell ref="B126:C126"/>
    <mergeCell ref="B127:F127"/>
    <mergeCell ref="B118:F118"/>
    <mergeCell ref="B120:C120"/>
    <mergeCell ref="D120:E120"/>
    <mergeCell ref="B121:C121"/>
    <mergeCell ref="D121:E121"/>
    <mergeCell ref="D50:E50"/>
    <mergeCell ref="B34:C34"/>
    <mergeCell ref="D34:E34"/>
    <mergeCell ref="B42:C42"/>
    <mergeCell ref="B43:C43"/>
    <mergeCell ref="B94:C94"/>
    <mergeCell ref="D94:E94"/>
    <mergeCell ref="B95:C95"/>
    <mergeCell ref="D95:E95"/>
    <mergeCell ref="D48:E48"/>
    <mergeCell ref="B49:C49"/>
    <mergeCell ref="D49:E49"/>
    <mergeCell ref="B50:C50"/>
    <mergeCell ref="B84:G84"/>
    <mergeCell ref="B52:C52"/>
    <mergeCell ref="B53:C53"/>
    <mergeCell ref="B54:C54"/>
    <mergeCell ref="B55:F55"/>
    <mergeCell ref="B56:C56"/>
    <mergeCell ref="B57:C57"/>
    <mergeCell ref="B58:C58"/>
    <mergeCell ref="B60:F60"/>
    <mergeCell ref="B62:C62"/>
    <mergeCell ref="B63:C63"/>
    <mergeCell ref="D63:E63"/>
    <mergeCell ref="B31:F31"/>
    <mergeCell ref="B33:C33"/>
    <mergeCell ref="B2:G2"/>
    <mergeCell ref="C3:G3"/>
    <mergeCell ref="B5:C5"/>
    <mergeCell ref="D5:E5"/>
    <mergeCell ref="B6:C6"/>
    <mergeCell ref="D6:E6"/>
    <mergeCell ref="B22:G22"/>
    <mergeCell ref="B23:C23"/>
    <mergeCell ref="B24:C24"/>
    <mergeCell ref="B21:C21"/>
    <mergeCell ref="D21:E21"/>
    <mergeCell ref="B14:C14"/>
    <mergeCell ref="B15:C15"/>
    <mergeCell ref="B17:F17"/>
    <mergeCell ref="B19:C19"/>
    <mergeCell ref="D19:E19"/>
    <mergeCell ref="B20:C20"/>
    <mergeCell ref="D20:E20"/>
    <mergeCell ref="B7:C7"/>
    <mergeCell ref="D7:E7"/>
    <mergeCell ref="D33:E33"/>
    <mergeCell ref="B51:H51"/>
    <mergeCell ref="B98:H98"/>
    <mergeCell ref="B8:H8"/>
    <mergeCell ref="B36:G36"/>
    <mergeCell ref="D62:E62"/>
    <mergeCell ref="B111:G111"/>
    <mergeCell ref="B124:G124"/>
    <mergeCell ref="B9:C9"/>
    <mergeCell ref="B10:C10"/>
    <mergeCell ref="B11:C11"/>
    <mergeCell ref="B12:F12"/>
    <mergeCell ref="B13:C13"/>
    <mergeCell ref="B25:C25"/>
    <mergeCell ref="B26:F26"/>
    <mergeCell ref="B27:C27"/>
    <mergeCell ref="B37:C37"/>
    <mergeCell ref="B38:C38"/>
    <mergeCell ref="B39:C39"/>
    <mergeCell ref="B40:F40"/>
    <mergeCell ref="B41:C41"/>
    <mergeCell ref="B35:C35"/>
    <mergeCell ref="D35:E35"/>
    <mergeCell ref="B28:C28"/>
    <mergeCell ref="B29:C29"/>
  </mergeCells>
  <dataValidations count="1">
    <dataValidation type="custom" allowBlank="1" showInputMessage="1" showErrorMessage="1" errorTitle="Автоматическое заполнение" error="Данные отображаются на основе ранее внесенных сведений" promptTitle="Автоматическое заполнение" prompt="Данные отображаются на основе ранее внесенных сведений" sqref="B23:G23 B27:G27 B37:G37 B41:G41 B52:H52 B56:G56 B68:G68 B72:G72 B85:G85 B89:G89 B99:H99 B102:G102 B112:G112 B115:G115 B125:G125 B128:G128 B133:E139 B143:E165">
      <formula1>FALSE</formula1>
    </dataValidation>
  </dataValidations>
  <pageMargins left="0.7" right="0.7" top="0.75" bottom="0.75" header="0.3" footer="0.3"/>
  <pageSetup paperSize="9" orientation="landscape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warning" allowBlank="1" showInputMessage="1" showErrorMessage="1" errorTitle="Внимание!" error="Если в представленном списке нет соответствующего вида финансовой поддержки, то укажите ее самостоятельно в данном поле">
          <x14:formula1>
            <xm:f>Лист1!$J$1:$J$5</xm:f>
          </x14:formula1>
          <xm:sqref>D5:E5 D19:E19 D33:E33</xm:sqref>
        </x14:dataValidation>
        <x14:dataValidation type="list" errorStyle="warning" allowBlank="1" showInputMessage="1" showErrorMessage="1">
          <x14:formula1>
            <xm:f>Данные!$V$3:$V$14</xm:f>
          </x14:formula1>
          <xm:sqref>D87:G87 D74:G74 D54:H54 D58:G58 D70:G70 D91:G91</xm:sqref>
        </x14:dataValidation>
        <x14:dataValidation type="list" errorStyle="warning" allowBlank="1" showInputMessage="1" showErrorMessage="1" errorTitle="Внимание!" error="Если в представленном списке нет требуемых трудовых затрат, то укажите их самостоятельно в данном поле">
          <x14:formula1>
            <xm:f>Данные!$V$3:$V$14</xm:f>
          </x14:formula1>
          <xm:sqref>D66:E66 D50:E50 D83:E83</xm:sqref>
        </x14:dataValidation>
        <x14:dataValidation type="list" errorStyle="warning" allowBlank="1" showInputMessage="1" showErrorMessage="1" errorTitle="Внимание!" error="Если в представленном списке нет требуемых трудовых затрат, то укажите их самостоятельно в данном поле">
          <x14:formula1>
            <xm:f>Данные!$W$3:$W$14</xm:f>
          </x14:formula1>
          <xm:sqref>D46:E46 D62:E62 D120:E120 D94:E94 D107:E107 D79:E79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3"/>
  <sheetViews>
    <sheetView workbookViewId="0">
      <selection activeCell="T27" sqref="T27"/>
    </sheetView>
  </sheetViews>
  <sheetFormatPr defaultRowHeight="15" x14ac:dyDescent="0.25"/>
  <cols>
    <col min="1" max="1" width="9.140625" style="8" customWidth="1"/>
    <col min="2" max="2" width="14.85546875" style="8" customWidth="1"/>
    <col min="3" max="6" width="14.7109375" style="8" customWidth="1"/>
    <col min="7" max="7" width="9.140625" style="8" customWidth="1"/>
    <col min="8" max="8" width="9.140625" style="8"/>
    <col min="9" max="9" width="9.140625" style="8" customWidth="1"/>
    <col min="10" max="10" width="14.85546875" style="8" customWidth="1"/>
    <col min="11" max="14" width="14.7109375" style="8" customWidth="1"/>
    <col min="15" max="15" width="9.140625" style="8" customWidth="1"/>
    <col min="16" max="16" width="9.140625" style="8"/>
  </cols>
  <sheetData>
    <row r="1" spans="1:16" x14ac:dyDescent="0.25">
      <c r="I1" s="8">
        <v>1</v>
      </c>
      <c r="J1" s="8" t="s">
        <v>72</v>
      </c>
    </row>
    <row r="2" spans="1:16" x14ac:dyDescent="0.25">
      <c r="J2" s="8" t="s">
        <v>73</v>
      </c>
    </row>
    <row r="3" spans="1:16" x14ac:dyDescent="0.25">
      <c r="J3" s="8" t="s">
        <v>74</v>
      </c>
    </row>
    <row r="4" spans="1:16" x14ac:dyDescent="0.25">
      <c r="J4" s="8" t="s">
        <v>75</v>
      </c>
    </row>
    <row r="5" spans="1:16" x14ac:dyDescent="0.25">
      <c r="J5" s="8" t="s">
        <v>7</v>
      </c>
    </row>
    <row r="7" spans="1:16" x14ac:dyDescent="0.25">
      <c r="J7" s="21"/>
      <c r="K7" s="15"/>
      <c r="L7" s="15"/>
      <c r="M7" s="15"/>
      <c r="N7" s="15"/>
    </row>
    <row r="8" spans="1:16" x14ac:dyDescent="0.25">
      <c r="A8" s="9"/>
      <c r="B8" s="9" t="s">
        <v>68</v>
      </c>
      <c r="C8" s="9"/>
      <c r="D8" s="9"/>
      <c r="E8" s="9"/>
      <c r="F8" s="9"/>
      <c r="G8" s="9"/>
      <c r="H8" s="9"/>
      <c r="I8" s="9"/>
      <c r="J8" s="17">
        <f>выгоды!D9-1</f>
        <v>2017</v>
      </c>
      <c r="K8" s="17">
        <f>выгоды!D9</f>
        <v>2018</v>
      </c>
      <c r="L8" s="17">
        <f>выгоды!E9</f>
        <v>2019</v>
      </c>
      <c r="M8" s="17">
        <f>выгоды!F9</f>
        <v>2020</v>
      </c>
      <c r="N8" s="17">
        <f>выгоды!G9</f>
        <v>2021</v>
      </c>
      <c r="O8" s="9"/>
      <c r="P8" s="9"/>
    </row>
    <row r="9" spans="1:16" x14ac:dyDescent="0.25">
      <c r="A9" s="16"/>
      <c r="B9" s="21">
        <f>IFERROR(издержки!C5/21/8,0)</f>
        <v>0</v>
      </c>
      <c r="C9" s="15"/>
      <c r="D9" s="15"/>
      <c r="E9" s="15"/>
      <c r="F9" s="15"/>
      <c r="G9" s="15"/>
      <c r="H9" s="15"/>
      <c r="I9" s="16"/>
      <c r="J9" s="20">
        <f>IFERROR(выгоды!D6*I1,0)</f>
        <v>0</v>
      </c>
      <c r="K9" s="20">
        <f>IFERROR(выгоды!D10*$I$1,0)</f>
        <v>0</v>
      </c>
      <c r="L9" s="20">
        <f>IFERROR(выгоды!E10*$I$1,0)</f>
        <v>0</v>
      </c>
      <c r="M9" s="20">
        <f>IFERROR(выгоды!F10*$I$1,0)</f>
        <v>0</v>
      </c>
      <c r="N9" s="20">
        <f>IFERROR(выгоды!G10*$I$1,0)</f>
        <v>0</v>
      </c>
      <c r="O9" s="15"/>
      <c r="P9" s="9"/>
    </row>
    <row r="10" spans="1:16" x14ac:dyDescent="0.25">
      <c r="A10" s="16"/>
      <c r="B10" s="17">
        <f>издержки!C10-1</f>
        <v>2017</v>
      </c>
      <c r="C10" s="17">
        <f>издержки!$C$10</f>
        <v>2018</v>
      </c>
      <c r="D10" s="17">
        <f>издержки!$D$10</f>
        <v>2019</v>
      </c>
      <c r="E10" s="17">
        <f>издержки!$E$10</f>
        <v>2020</v>
      </c>
      <c r="F10" s="17">
        <f>издержки!$F$10</f>
        <v>2021</v>
      </c>
      <c r="G10" s="16"/>
      <c r="H10" s="16"/>
      <c r="I10" s="16"/>
      <c r="O10" s="16"/>
    </row>
    <row r="11" spans="1:16" x14ac:dyDescent="0.25">
      <c r="A11" s="16"/>
      <c r="B11" s="20">
        <f>IFERROR(B9*издержки!C6*издержки!C7*издержки!C8,0)</f>
        <v>0</v>
      </c>
      <c r="C11" s="20">
        <f>IFERROR($B$9*издержки!$C$6*издержки!C11*издержки!C12,0)</f>
        <v>0</v>
      </c>
      <c r="D11" s="20">
        <f>IFERROR($B$9*издержки!$C$6*издержки!D11*издержки!D12,0)</f>
        <v>0</v>
      </c>
      <c r="E11" s="20">
        <f>IFERROR($B$9*издержки!$C$6*издержки!E11*издержки!E12,0)</f>
        <v>0</v>
      </c>
      <c r="F11" s="20">
        <f>IFERROR($B$9*издержки!$C$6*издержки!F11*издержки!F12,0)</f>
        <v>0</v>
      </c>
      <c r="G11" s="16"/>
      <c r="H11" s="16"/>
      <c r="I11" s="16"/>
      <c r="J11" s="19"/>
      <c r="K11" s="19"/>
      <c r="L11" s="19"/>
      <c r="M11" s="19"/>
      <c r="N11" s="16"/>
      <c r="O11" s="16"/>
    </row>
    <row r="12" spans="1:16" x14ac:dyDescent="0.25">
      <c r="A12" s="16"/>
      <c r="B12" s="18"/>
      <c r="C12" s="18"/>
      <c r="D12" s="18"/>
      <c r="E12" s="18"/>
      <c r="F12" s="18"/>
      <c r="G12" s="16"/>
      <c r="H12" s="16"/>
      <c r="I12" s="16"/>
      <c r="J12" s="16"/>
      <c r="K12" s="17">
        <f>выгоды!D13</f>
        <v>2021</v>
      </c>
      <c r="L12" s="17">
        <f>выгоды!E13</f>
        <v>2022</v>
      </c>
      <c r="M12" s="17">
        <f>выгоды!F13</f>
        <v>2023</v>
      </c>
      <c r="N12" s="17">
        <f>выгоды!G13</f>
        <v>2024</v>
      </c>
      <c r="O12" s="16"/>
    </row>
    <row r="13" spans="1:16" x14ac:dyDescent="0.25">
      <c r="A13" s="19"/>
      <c r="B13" s="19"/>
      <c r="C13" s="19"/>
      <c r="D13" s="19"/>
      <c r="E13" s="19"/>
      <c r="F13" s="16"/>
      <c r="G13" s="16"/>
      <c r="H13" s="16"/>
      <c r="I13" s="19"/>
      <c r="J13" s="16"/>
      <c r="K13" s="20">
        <f>IFERROR(выгоды!D14*$I$1,0)</f>
        <v>0</v>
      </c>
      <c r="L13" s="20">
        <f>IFERROR(выгоды!E14*$I$1,0)</f>
        <v>0</v>
      </c>
      <c r="M13" s="20">
        <f>IFERROR(выгоды!F14*$I$1,0)</f>
        <v>0</v>
      </c>
      <c r="N13" s="20">
        <f>IFERROR(выгоды!G14*$I$1,0)</f>
        <v>0</v>
      </c>
      <c r="O13" s="16"/>
    </row>
    <row r="14" spans="1:16" x14ac:dyDescent="0.25">
      <c r="A14" s="16"/>
      <c r="B14" s="16"/>
      <c r="C14" s="17">
        <f>издержки!$C$14</f>
        <v>2021</v>
      </c>
      <c r="D14" s="17">
        <f>издержки!$D$14</f>
        <v>2022</v>
      </c>
      <c r="E14" s="17">
        <f>издержки!$E$14</f>
        <v>2023</v>
      </c>
      <c r="F14" s="17">
        <f>издержки!$F$14</f>
        <v>2024</v>
      </c>
      <c r="G14" s="16"/>
      <c r="H14" s="16"/>
      <c r="I14" s="16"/>
    </row>
    <row r="15" spans="1:16" x14ac:dyDescent="0.25">
      <c r="A15" s="16"/>
      <c r="B15" s="16"/>
      <c r="C15" s="20">
        <f>IFERROR($B$9*издержки!$C$6*издержки!C15*издержки!C16,0)</f>
        <v>0</v>
      </c>
      <c r="D15" s="20">
        <f>IFERROR($B$9*издержки!$C$6*издержки!D15*издержки!D16,0)</f>
        <v>0</v>
      </c>
      <c r="E15" s="20">
        <f>IFERROR($B$9*издержки!$C$6*издержки!E15*издержки!E16,0)</f>
        <v>0</v>
      </c>
      <c r="F15" s="20">
        <f>IFERROR($B$9*издержки!$C$6*издержки!F15*издержки!F16,0)</f>
        <v>0</v>
      </c>
      <c r="G15" s="16"/>
      <c r="H15" s="16"/>
      <c r="I15" s="16"/>
      <c r="J15" s="33"/>
      <c r="K15" s="16"/>
      <c r="L15" s="16"/>
      <c r="M15" s="16"/>
      <c r="N15" s="16"/>
      <c r="O15" s="16"/>
    </row>
    <row r="16" spans="1:16" x14ac:dyDescent="0.25">
      <c r="A16" s="16"/>
      <c r="B16" s="16"/>
      <c r="C16" s="18"/>
      <c r="D16" s="18"/>
      <c r="E16" s="18"/>
      <c r="F16" s="18"/>
      <c r="G16" s="16"/>
      <c r="H16" s="16"/>
      <c r="I16" s="16"/>
      <c r="J16" s="16"/>
      <c r="K16" s="16"/>
      <c r="L16" s="16"/>
      <c r="M16" s="16"/>
      <c r="N16" s="16"/>
      <c r="O16" s="16"/>
    </row>
    <row r="17" spans="1:16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16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16" x14ac:dyDescent="0.25">
      <c r="A19" s="16"/>
      <c r="B19" s="16"/>
      <c r="C19" s="16"/>
      <c r="D19" s="16"/>
      <c r="E19" s="16"/>
      <c r="F19" s="16"/>
      <c r="G19" s="16"/>
      <c r="H19" s="16"/>
      <c r="I19" s="16"/>
      <c r="O19" s="16"/>
    </row>
    <row r="20" spans="1:16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9"/>
      <c r="K20" s="9"/>
      <c r="L20" s="9"/>
      <c r="M20" s="9"/>
      <c r="N20" s="9"/>
      <c r="O20" s="16"/>
    </row>
    <row r="21" spans="1:16" x14ac:dyDescent="0.25">
      <c r="J21" s="21"/>
      <c r="K21" s="15"/>
      <c r="L21" s="15"/>
      <c r="M21" s="15"/>
      <c r="N21" s="15"/>
    </row>
    <row r="22" spans="1:16" x14ac:dyDescent="0.25">
      <c r="H22" s="9"/>
      <c r="I22" s="9"/>
      <c r="J22" s="17">
        <f>J8</f>
        <v>2017</v>
      </c>
      <c r="K22" s="17">
        <f t="shared" ref="K22:N22" si="0">K8</f>
        <v>2018</v>
      </c>
      <c r="L22" s="17">
        <f t="shared" si="0"/>
        <v>2019</v>
      </c>
      <c r="M22" s="17">
        <f t="shared" si="0"/>
        <v>2020</v>
      </c>
      <c r="N22" s="17">
        <f t="shared" si="0"/>
        <v>2021</v>
      </c>
      <c r="O22" s="9"/>
      <c r="P22" s="9"/>
    </row>
    <row r="23" spans="1:16" x14ac:dyDescent="0.25">
      <c r="H23" s="9"/>
      <c r="I23" s="9"/>
      <c r="J23" s="20">
        <f>IFERROR(выгоды!D20*$I$1,0)</f>
        <v>0</v>
      </c>
      <c r="K23" s="20">
        <f>IFERROR(выгоды!D24*$I$1,0)</f>
        <v>0</v>
      </c>
      <c r="L23" s="20">
        <f>IFERROR(выгоды!E24*$I$1,0)</f>
        <v>0</v>
      </c>
      <c r="M23" s="20">
        <f>IFERROR(выгоды!F24*$I$1,0)</f>
        <v>0</v>
      </c>
      <c r="N23" s="20">
        <f>IFERROR(выгоды!G24*$I$1,0)</f>
        <v>0</v>
      </c>
      <c r="O23" s="9"/>
      <c r="P23" s="9"/>
    </row>
    <row r="24" spans="1:16" x14ac:dyDescent="0.25">
      <c r="A24" s="9"/>
      <c r="B24" s="9" t="s">
        <v>68</v>
      </c>
      <c r="C24" s="9"/>
      <c r="D24" s="9"/>
      <c r="E24" s="9"/>
      <c r="F24" s="9"/>
      <c r="G24" s="9"/>
    </row>
    <row r="25" spans="1:16" x14ac:dyDescent="0.25">
      <c r="A25" s="9"/>
      <c r="B25" s="21">
        <f>IFERROR(издержки!C21/21/8,0)</f>
        <v>0</v>
      </c>
      <c r="C25" s="15"/>
      <c r="D25" s="15"/>
      <c r="E25" s="15"/>
      <c r="F25" s="15"/>
      <c r="G25" s="9"/>
      <c r="J25" s="19"/>
      <c r="K25" s="19"/>
      <c r="L25" s="19"/>
      <c r="M25" s="19"/>
      <c r="N25" s="16"/>
    </row>
    <row r="26" spans="1:16" x14ac:dyDescent="0.25">
      <c r="B26" s="17">
        <f>B10</f>
        <v>2017</v>
      </c>
      <c r="C26" s="17">
        <f>издержки!$C$10</f>
        <v>2018</v>
      </c>
      <c r="D26" s="17">
        <f>издержки!$D$10</f>
        <v>2019</v>
      </c>
      <c r="E26" s="17">
        <f>издержки!$E$10</f>
        <v>2020</v>
      </c>
      <c r="F26" s="17">
        <f>издержки!$F$10</f>
        <v>2021</v>
      </c>
      <c r="J26" s="16"/>
      <c r="K26" s="17">
        <f>K12</f>
        <v>2021</v>
      </c>
      <c r="L26" s="17">
        <f t="shared" ref="L26:N26" si="1">L12</f>
        <v>2022</v>
      </c>
      <c r="M26" s="17">
        <f t="shared" si="1"/>
        <v>2023</v>
      </c>
      <c r="N26" s="17">
        <f t="shared" si="1"/>
        <v>2024</v>
      </c>
    </row>
    <row r="27" spans="1:16" x14ac:dyDescent="0.25">
      <c r="B27" s="20">
        <f>IFERROR(B25*издержки!C22*издержки!C23*издержки!C24,0)</f>
        <v>0</v>
      </c>
      <c r="C27" s="20">
        <f>IFERROR($B$9*издержки!$C$22*издержки!C27*издержки!C28,0)</f>
        <v>0</v>
      </c>
      <c r="D27" s="20">
        <f>IFERROR($B$9*издержки!$C$22*издержки!D27*издержки!D28,0)</f>
        <v>0</v>
      </c>
      <c r="E27" s="20">
        <f>IFERROR($B$9*издержки!$C$22*издержки!E27*издержки!E28,0)</f>
        <v>0</v>
      </c>
      <c r="F27" s="20">
        <f>IFERROR($B$9*издержки!$C$22*издержки!F27*издержки!F28,0)</f>
        <v>0</v>
      </c>
      <c r="J27" s="16"/>
      <c r="K27" s="20">
        <f>IFERROR(выгоды!D28*$I$1,0)</f>
        <v>0</v>
      </c>
      <c r="L27" s="20">
        <f>IFERROR(выгоды!E28*$I$1,0)</f>
        <v>0</v>
      </c>
      <c r="M27" s="20">
        <f>IFERROR(выгоды!F28*$I$1,0)</f>
        <v>0</v>
      </c>
      <c r="N27" s="20">
        <f>IFERROR(выгоды!G28*$I$1,0)</f>
        <v>0</v>
      </c>
    </row>
    <row r="28" spans="1:16" x14ac:dyDescent="0.25">
      <c r="B28" s="18"/>
      <c r="C28" s="18"/>
      <c r="D28" s="18"/>
      <c r="E28" s="18"/>
      <c r="F28" s="18"/>
    </row>
    <row r="29" spans="1:16" x14ac:dyDescent="0.25">
      <c r="B29" s="19"/>
      <c r="C29" s="19"/>
      <c r="D29" s="19"/>
      <c r="E29" s="19"/>
      <c r="F29" s="16"/>
    </row>
    <row r="30" spans="1:16" x14ac:dyDescent="0.25">
      <c r="B30" s="16"/>
      <c r="C30" s="17">
        <f>издержки!$C$14</f>
        <v>2021</v>
      </c>
      <c r="D30" s="17">
        <f>издержки!$D$14</f>
        <v>2022</v>
      </c>
      <c r="E30" s="17">
        <f>издержки!$E$14</f>
        <v>2023</v>
      </c>
      <c r="F30" s="17">
        <f>издержки!$F$14</f>
        <v>2024</v>
      </c>
    </row>
    <row r="31" spans="1:16" x14ac:dyDescent="0.25">
      <c r="B31" s="16"/>
      <c r="C31" s="20">
        <f>IFERROR($B$9*издержки!$C$22*издержки!C31*издержки!C32,0)</f>
        <v>0</v>
      </c>
      <c r="D31" s="20">
        <f>IFERROR($B$9*издержки!$C$22*издержки!D31*издержки!D32,0)</f>
        <v>0</v>
      </c>
      <c r="E31" s="20">
        <f>IFERROR($B$9*издержки!$C$22*издержки!E31*издержки!E32,0)</f>
        <v>0</v>
      </c>
      <c r="F31" s="20">
        <f>IFERROR($B$9*издержки!$C$22*издержки!F31*издержки!F32,0)</f>
        <v>0</v>
      </c>
    </row>
    <row r="34" spans="1:16" x14ac:dyDescent="0.25">
      <c r="J34" s="9"/>
      <c r="K34" s="9"/>
      <c r="L34" s="9"/>
      <c r="M34" s="9"/>
      <c r="N34" s="9"/>
    </row>
    <row r="35" spans="1:16" x14ac:dyDescent="0.25">
      <c r="J35" s="21"/>
      <c r="K35" s="15"/>
      <c r="L35" s="15"/>
      <c r="M35" s="15"/>
      <c r="N35" s="15"/>
    </row>
    <row r="36" spans="1:16" x14ac:dyDescent="0.25">
      <c r="H36" s="9"/>
      <c r="I36" s="9"/>
      <c r="J36" s="17">
        <f>J8</f>
        <v>2017</v>
      </c>
      <c r="K36" s="17">
        <f t="shared" ref="K36:N36" si="2">K8</f>
        <v>2018</v>
      </c>
      <c r="L36" s="17">
        <f t="shared" si="2"/>
        <v>2019</v>
      </c>
      <c r="M36" s="17">
        <f t="shared" si="2"/>
        <v>2020</v>
      </c>
      <c r="N36" s="17">
        <f t="shared" si="2"/>
        <v>2021</v>
      </c>
      <c r="O36" s="9"/>
      <c r="P36" s="9"/>
    </row>
    <row r="37" spans="1:16" x14ac:dyDescent="0.25">
      <c r="H37" s="9"/>
      <c r="I37" s="9"/>
      <c r="J37" s="20">
        <f>IFERROR(выгоды!D34*$I$1,0)</f>
        <v>0</v>
      </c>
      <c r="K37" s="20">
        <f>IFERROR(выгоды!D38*$I$1,0)</f>
        <v>0</v>
      </c>
      <c r="L37" s="20">
        <f>IFERROR(выгоды!E38*$I$1,0)</f>
        <v>0</v>
      </c>
      <c r="M37" s="20">
        <f>IFERROR(выгоды!F38*$I$1,0)</f>
        <v>0</v>
      </c>
      <c r="N37" s="20">
        <f>IFERROR(выгоды!G38*$I$1,0)</f>
        <v>0</v>
      </c>
      <c r="O37" s="9"/>
      <c r="P37" s="9"/>
    </row>
    <row r="39" spans="1:16" x14ac:dyDescent="0.25">
      <c r="J39" s="19"/>
      <c r="K39" s="19"/>
      <c r="L39" s="19"/>
      <c r="M39" s="19"/>
      <c r="N39" s="16"/>
    </row>
    <row r="40" spans="1:16" x14ac:dyDescent="0.25">
      <c r="A40" s="9"/>
      <c r="B40" s="9" t="s">
        <v>68</v>
      </c>
      <c r="C40" s="9"/>
      <c r="D40" s="9"/>
      <c r="E40" s="9"/>
      <c r="F40" s="9"/>
      <c r="G40" s="9"/>
      <c r="J40" s="16"/>
      <c r="K40" s="17">
        <f>K12</f>
        <v>2021</v>
      </c>
      <c r="L40" s="17">
        <f t="shared" ref="L40:N40" si="3">L12</f>
        <v>2022</v>
      </c>
      <c r="M40" s="17">
        <f t="shared" si="3"/>
        <v>2023</v>
      </c>
      <c r="N40" s="17">
        <f t="shared" si="3"/>
        <v>2024</v>
      </c>
    </row>
    <row r="41" spans="1:16" x14ac:dyDescent="0.25">
      <c r="A41" s="9"/>
      <c r="B41" s="21">
        <f>IFERROR(издержки!C37/21/8,0)</f>
        <v>0</v>
      </c>
      <c r="C41" s="15"/>
      <c r="D41" s="15"/>
      <c r="E41" s="15"/>
      <c r="F41" s="15"/>
      <c r="G41" s="9"/>
      <c r="J41" s="16"/>
      <c r="K41" s="20">
        <f>IFERROR(выгоды!D42*$I$1,0)</f>
        <v>0</v>
      </c>
      <c r="L41" s="20">
        <f>IFERROR(выгоды!E42*$I$1,0)</f>
        <v>0</v>
      </c>
      <c r="M41" s="20">
        <f>IFERROR(выгоды!F42*$I$1,0)</f>
        <v>0</v>
      </c>
      <c r="N41" s="20">
        <f>IFERROR(выгоды!G42*$I$1,0)</f>
        <v>0</v>
      </c>
    </row>
    <row r="42" spans="1:16" x14ac:dyDescent="0.25">
      <c r="B42" s="17">
        <f>B10</f>
        <v>2017</v>
      </c>
      <c r="C42" s="17">
        <f>издержки!$C$10</f>
        <v>2018</v>
      </c>
      <c r="D42" s="17">
        <f>издержки!$D$10</f>
        <v>2019</v>
      </c>
      <c r="E42" s="17">
        <f>издержки!$E$10</f>
        <v>2020</v>
      </c>
      <c r="F42" s="17">
        <f>издержки!$F$10</f>
        <v>2021</v>
      </c>
    </row>
    <row r="43" spans="1:16" x14ac:dyDescent="0.25">
      <c r="B43" s="20">
        <f>IFERROR(B41*издержки!C38*издержки!C39*издержки!C40,0)</f>
        <v>0</v>
      </c>
      <c r="C43" s="20">
        <f>IFERROR($B$9*издержки!$C$38*издержки!C43*издержки!C44,0)</f>
        <v>0</v>
      </c>
      <c r="D43" s="20">
        <f>IFERROR($B$9*издержки!$C$38*издержки!D43*издержки!D44,0)</f>
        <v>0</v>
      </c>
      <c r="E43" s="20">
        <f>IFERROR($B$9*издержки!$C$38*издержки!E43*издержки!E44,0)</f>
        <v>0</v>
      </c>
      <c r="F43" s="20">
        <f>IFERROR($B$9*издержки!$C$38*издержки!F43*издержки!F44,0)</f>
        <v>0</v>
      </c>
    </row>
    <row r="44" spans="1:16" x14ac:dyDescent="0.25">
      <c r="B44" s="18"/>
      <c r="C44" s="18"/>
      <c r="D44" s="18"/>
      <c r="E44" s="18"/>
      <c r="F44" s="18"/>
    </row>
    <row r="45" spans="1:16" x14ac:dyDescent="0.25">
      <c r="B45" s="19"/>
      <c r="C45" s="19"/>
      <c r="D45" s="19"/>
      <c r="E45" s="19"/>
      <c r="F45" s="16"/>
      <c r="H45" s="50"/>
      <c r="I45" s="50"/>
      <c r="J45" s="50"/>
      <c r="K45" s="50"/>
      <c r="L45" s="50"/>
      <c r="M45" s="50"/>
      <c r="N45" s="50"/>
      <c r="O45" s="50"/>
      <c r="P45" s="50"/>
    </row>
    <row r="46" spans="1:16" x14ac:dyDescent="0.25">
      <c r="B46" s="16"/>
      <c r="C46" s="17">
        <f>издержки!$C$14</f>
        <v>2021</v>
      </c>
      <c r="D46" s="17">
        <f>издержки!$D$14</f>
        <v>2022</v>
      </c>
      <c r="E46" s="17">
        <f>издержки!$E$14</f>
        <v>2023</v>
      </c>
      <c r="F46" s="17">
        <f>издержки!$F$14</f>
        <v>2024</v>
      </c>
    </row>
    <row r="47" spans="1:16" x14ac:dyDescent="0.25">
      <c r="B47" s="16"/>
      <c r="C47" s="20">
        <f>IFERROR($B$9*издержки!$C$38*издержки!C47*издержки!C48,0)</f>
        <v>0</v>
      </c>
      <c r="D47" s="20">
        <f>IFERROR($B$9*издержки!$C$38*издержки!D47*издержки!D48,0)</f>
        <v>0</v>
      </c>
      <c r="E47" s="20">
        <f>IFERROR($B$9*издержки!$C$38*издержки!E47*издержки!E48,0)</f>
        <v>0</v>
      </c>
      <c r="F47" s="20">
        <f>IFERROR($B$9*издержки!$C$38*издержки!F47*издержки!F48,0)</f>
        <v>0</v>
      </c>
    </row>
    <row r="49" spans="1:16" x14ac:dyDescent="0.25">
      <c r="J49" s="9" t="s">
        <v>68</v>
      </c>
      <c r="K49" s="9"/>
      <c r="L49" s="9"/>
      <c r="M49" s="9"/>
      <c r="N49" s="9"/>
    </row>
    <row r="50" spans="1:16" x14ac:dyDescent="0.25">
      <c r="J50" s="21">
        <f>IFERROR(выгоды!D47/21/8,0)</f>
        <v>0</v>
      </c>
      <c r="K50" s="15"/>
      <c r="L50" s="15"/>
      <c r="M50" s="15"/>
      <c r="N50" s="15"/>
    </row>
    <row r="51" spans="1:16" x14ac:dyDescent="0.25">
      <c r="H51" s="9"/>
      <c r="I51" s="9"/>
      <c r="J51" s="17">
        <f>J8</f>
        <v>2017</v>
      </c>
      <c r="K51" s="17">
        <f t="shared" ref="K51:N51" si="4">K8</f>
        <v>2018</v>
      </c>
      <c r="L51" s="17">
        <f t="shared" si="4"/>
        <v>2019</v>
      </c>
      <c r="M51" s="17">
        <f t="shared" si="4"/>
        <v>2020</v>
      </c>
      <c r="N51" s="17">
        <f t="shared" si="4"/>
        <v>2021</v>
      </c>
      <c r="O51" s="9"/>
      <c r="P51" s="9"/>
    </row>
    <row r="52" spans="1:16" x14ac:dyDescent="0.25">
      <c r="H52" s="15"/>
      <c r="I52" s="16"/>
      <c r="J52" s="20">
        <f>IFERROR(J50*выгоды!D48*выгоды!D49*выгоды!D50,0)</f>
        <v>0</v>
      </c>
      <c r="K52" s="20">
        <f>IFERROR($J$50*выгоды!$D$48*выгоды!D53*выгоды!D54,0)</f>
        <v>0</v>
      </c>
      <c r="L52" s="20">
        <f>IFERROR($J$50*выгоды!$D$48*выгоды!E53*выгоды!E54,0)</f>
        <v>0</v>
      </c>
      <c r="M52" s="20">
        <f>IFERROR($J$50*выгоды!$D$48*выгоды!F53*выгоды!F54,0)</f>
        <v>0</v>
      </c>
      <c r="N52" s="20">
        <f>IFERROR($J$50*выгоды!$D$48*выгоды!G53*выгоды!G54,0)</f>
        <v>0</v>
      </c>
      <c r="O52" s="15"/>
      <c r="P52" s="9"/>
    </row>
    <row r="53" spans="1:16" x14ac:dyDescent="0.25">
      <c r="H53" s="16"/>
      <c r="O53" s="16"/>
    </row>
    <row r="54" spans="1:16" x14ac:dyDescent="0.25">
      <c r="H54" s="16"/>
      <c r="I54" s="16"/>
      <c r="J54" s="19"/>
      <c r="K54" s="19"/>
      <c r="L54" s="19"/>
      <c r="M54" s="19"/>
      <c r="N54" s="16"/>
      <c r="O54" s="16"/>
    </row>
    <row r="55" spans="1:16" x14ac:dyDescent="0.25">
      <c r="A55" s="9"/>
      <c r="B55" s="9"/>
      <c r="C55" s="9"/>
      <c r="D55" s="9"/>
      <c r="E55" s="9"/>
      <c r="F55" s="9"/>
      <c r="G55" s="9"/>
      <c r="H55" s="16"/>
      <c r="I55" s="16"/>
      <c r="J55" s="16"/>
      <c r="K55" s="17">
        <f>K12</f>
        <v>2021</v>
      </c>
      <c r="L55" s="17">
        <f t="shared" ref="L55:N55" si="5">L12</f>
        <v>2022</v>
      </c>
      <c r="M55" s="17">
        <f t="shared" si="5"/>
        <v>2023</v>
      </c>
      <c r="N55" s="17">
        <f t="shared" si="5"/>
        <v>2024</v>
      </c>
      <c r="O55" s="16"/>
    </row>
    <row r="56" spans="1:16" x14ac:dyDescent="0.25">
      <c r="A56" s="9"/>
      <c r="B56" s="21"/>
      <c r="C56" s="15"/>
      <c r="D56" s="15"/>
      <c r="E56" s="15"/>
      <c r="F56" s="15"/>
      <c r="G56" s="9"/>
      <c r="H56" s="16"/>
      <c r="I56" s="19"/>
      <c r="J56" s="16"/>
      <c r="K56" s="20">
        <f>IFERROR($J$50*выгоды!$D$48*выгоды!D57*выгоды!D58,0)</f>
        <v>0</v>
      </c>
      <c r="L56" s="20">
        <f>IFERROR($J$50*выгоды!$D$48*выгоды!E57*выгоды!E58,0)</f>
        <v>0</v>
      </c>
      <c r="M56" s="20">
        <f>IFERROR($J$50*выгоды!$D$48*выгоды!F57*выгоды!F58,0)</f>
        <v>0</v>
      </c>
      <c r="N56" s="20">
        <f>IFERROR($J$50*выгоды!$D$48*выгоды!G57*выгоды!G58,0)</f>
        <v>0</v>
      </c>
      <c r="O56" s="16"/>
    </row>
    <row r="57" spans="1:16" x14ac:dyDescent="0.25">
      <c r="B57" s="17">
        <f>B10</f>
        <v>2017</v>
      </c>
      <c r="C57" s="17">
        <f>издержки!$C$10</f>
        <v>2018</v>
      </c>
      <c r="D57" s="17">
        <f>издержки!$D$10</f>
        <v>2019</v>
      </c>
      <c r="E57" s="17">
        <f>издержки!$E$10</f>
        <v>2020</v>
      </c>
      <c r="F57" s="17">
        <f>издержки!$F$10</f>
        <v>2021</v>
      </c>
      <c r="H57" s="16"/>
      <c r="I57" s="16"/>
    </row>
    <row r="58" spans="1:16" x14ac:dyDescent="0.25">
      <c r="A58" s="9">
        <f>IFERROR(издержки!C53*издержки!C55,0)</f>
        <v>100</v>
      </c>
      <c r="B58" s="20">
        <f>A58+A59</f>
        <v>100</v>
      </c>
      <c r="C58" s="20">
        <f>IFERROR(издержки!C58*издержки!$C$55,0)</f>
        <v>500</v>
      </c>
      <c r="D58" s="20">
        <f>IFERROR(издержки!D58*издержки!$C$55,0)</f>
        <v>900</v>
      </c>
      <c r="E58" s="20">
        <f>IFERROR(издержки!E58*издержки!$C$55,0)</f>
        <v>800</v>
      </c>
      <c r="F58" s="20">
        <f>IFERROR(издержки!F58*издержки!$C$55,0)</f>
        <v>500</v>
      </c>
      <c r="H58" s="16"/>
      <c r="I58" s="16"/>
      <c r="J58" s="16"/>
      <c r="K58" s="16"/>
      <c r="L58" s="16"/>
      <c r="M58" s="16"/>
      <c r="N58" s="16"/>
      <c r="O58" s="16"/>
    </row>
    <row r="59" spans="1:16" x14ac:dyDescent="0.25">
      <c r="A59" s="8">
        <f>IFERROR(издержки!C54*издержки!C55,0)</f>
        <v>0</v>
      </c>
      <c r="B59" s="18"/>
      <c r="C59" s="18"/>
      <c r="D59" s="18"/>
      <c r="E59" s="18"/>
      <c r="F59" s="18"/>
      <c r="H59" s="16"/>
      <c r="I59" s="16"/>
      <c r="J59" s="16"/>
      <c r="K59" s="16"/>
      <c r="L59" s="16"/>
      <c r="M59" s="16"/>
      <c r="N59" s="16"/>
      <c r="O59" s="16"/>
    </row>
    <row r="60" spans="1:16" x14ac:dyDescent="0.25">
      <c r="B60" s="19"/>
      <c r="C60" s="17">
        <f>издержки!$C$14</f>
        <v>2021</v>
      </c>
      <c r="D60" s="17">
        <f>издержки!$D$14</f>
        <v>2022</v>
      </c>
      <c r="E60" s="17">
        <f>издержки!$E$14</f>
        <v>2023</v>
      </c>
      <c r="F60" s="17">
        <f>издержки!$F$14</f>
        <v>2024</v>
      </c>
      <c r="H60" s="16"/>
      <c r="I60" s="16"/>
      <c r="J60" s="16"/>
      <c r="K60" s="16"/>
      <c r="L60" s="16"/>
      <c r="M60" s="16"/>
      <c r="N60" s="16"/>
      <c r="O60" s="16"/>
    </row>
    <row r="61" spans="1:16" x14ac:dyDescent="0.25">
      <c r="B61" s="16"/>
      <c r="C61" s="20">
        <f>IFERROR(издержки!C61*издержки!$C$55,0)</f>
        <v>0</v>
      </c>
      <c r="D61" s="20">
        <f>IFERROR(издержки!D61*издержки!$C$55,0)</f>
        <v>0</v>
      </c>
      <c r="E61" s="20">
        <f>IFERROR(издержки!E61*издержки!$C$55,0)</f>
        <v>0</v>
      </c>
      <c r="F61" s="20">
        <f>IFERROR(издержки!F61*издержки!$C$55,0)</f>
        <v>0</v>
      </c>
      <c r="H61" s="51"/>
      <c r="I61" s="51"/>
      <c r="J61" s="51"/>
      <c r="K61" s="51"/>
      <c r="L61" s="51"/>
      <c r="M61" s="51"/>
      <c r="N61" s="51"/>
      <c r="O61" s="51"/>
      <c r="P61" s="50"/>
    </row>
    <row r="62" spans="1:16" x14ac:dyDescent="0.25">
      <c r="B62" s="16"/>
      <c r="H62" s="16"/>
      <c r="I62" s="16"/>
      <c r="O62" s="16"/>
    </row>
    <row r="63" spans="1:16" x14ac:dyDescent="0.25">
      <c r="H63" s="16"/>
      <c r="I63" s="16"/>
      <c r="O63" s="16"/>
    </row>
    <row r="65" spans="1:16" x14ac:dyDescent="0.25">
      <c r="J65" s="9" t="s">
        <v>68</v>
      </c>
      <c r="K65" s="9"/>
      <c r="L65" s="9"/>
      <c r="M65" s="9"/>
      <c r="N65" s="9"/>
    </row>
    <row r="66" spans="1:16" x14ac:dyDescent="0.25">
      <c r="J66" s="21">
        <f>IFERROR(выгоды!D63/21/8,0)</f>
        <v>0</v>
      </c>
      <c r="K66" s="15"/>
      <c r="L66" s="15"/>
      <c r="M66" s="15"/>
      <c r="N66" s="15"/>
    </row>
    <row r="67" spans="1:16" x14ac:dyDescent="0.25">
      <c r="C67" s="9"/>
      <c r="D67" s="9"/>
      <c r="E67" s="9"/>
      <c r="F67" s="9"/>
      <c r="H67" s="9"/>
      <c r="I67" s="9"/>
      <c r="J67" s="17">
        <f>J8</f>
        <v>2017</v>
      </c>
      <c r="K67" s="17">
        <f t="shared" ref="K67:N67" si="6">K8</f>
        <v>2018</v>
      </c>
      <c r="L67" s="17">
        <f t="shared" si="6"/>
        <v>2019</v>
      </c>
      <c r="M67" s="17">
        <f t="shared" si="6"/>
        <v>2020</v>
      </c>
      <c r="N67" s="17">
        <f t="shared" si="6"/>
        <v>2021</v>
      </c>
      <c r="O67" s="9"/>
      <c r="P67" s="9"/>
    </row>
    <row r="68" spans="1:16" x14ac:dyDescent="0.25">
      <c r="A68" s="9"/>
      <c r="B68" s="9"/>
      <c r="C68" s="9"/>
      <c r="D68" s="9"/>
      <c r="E68" s="9"/>
      <c r="F68" s="9"/>
      <c r="G68" s="9"/>
      <c r="H68" s="9"/>
      <c r="I68" s="9"/>
      <c r="J68" s="20">
        <f>IFERROR(J66*выгоды!D64*выгоды!D65*выгоды!D66,0)</f>
        <v>0</v>
      </c>
      <c r="K68" s="20">
        <f>IFERROR($J$66*выгоды!D69*выгоды!D70*выгоды!$D$64,0)</f>
        <v>0</v>
      </c>
      <c r="L68" s="20">
        <f>IFERROR($J$66*выгоды!E69*выгоды!E70*выгоды!$D$64,0)</f>
        <v>0</v>
      </c>
      <c r="M68" s="20">
        <f>IFERROR($J$66*выгоды!F69*выгоды!F70*выгоды!$D$64,0)</f>
        <v>0</v>
      </c>
      <c r="N68" s="20">
        <f>IFERROR($J$66*выгоды!G69*выгоды!G70*выгоды!$D$64,0)</f>
        <v>0</v>
      </c>
      <c r="O68" s="9"/>
      <c r="P68" s="9"/>
    </row>
    <row r="69" spans="1:16" x14ac:dyDescent="0.25">
      <c r="A69" s="9"/>
      <c r="B69" s="9"/>
      <c r="G69" s="9"/>
    </row>
    <row r="70" spans="1:16" x14ac:dyDescent="0.25">
      <c r="B70" s="17">
        <f>B10</f>
        <v>2017</v>
      </c>
      <c r="C70" s="17">
        <f>издержки!$C$10</f>
        <v>2018</v>
      </c>
      <c r="D70" s="17">
        <f>издержки!$D$10</f>
        <v>2019</v>
      </c>
      <c r="E70" s="17">
        <f>издержки!$E$10</f>
        <v>2020</v>
      </c>
      <c r="F70" s="17">
        <f>издержки!$F$10</f>
        <v>2021</v>
      </c>
      <c r="J70" s="19"/>
      <c r="K70" s="19"/>
      <c r="L70" s="19"/>
      <c r="M70" s="19"/>
      <c r="N70" s="16"/>
    </row>
    <row r="71" spans="1:16" x14ac:dyDescent="0.25">
      <c r="A71" s="9">
        <f>IFERROR(издержки!C66*издержки!C68,0)</f>
        <v>0</v>
      </c>
      <c r="B71" s="20">
        <f>A71+A72</f>
        <v>0</v>
      </c>
      <c r="C71" s="20">
        <f>IFERROR(издержки!C71*издержки!$C$68,0)</f>
        <v>0</v>
      </c>
      <c r="D71" s="20">
        <f>IFERROR(издержки!D71*издержки!$C$68,0)</f>
        <v>0</v>
      </c>
      <c r="E71" s="20">
        <f>IFERROR(издержки!E71*издержки!$C$68,0)</f>
        <v>900</v>
      </c>
      <c r="F71" s="20">
        <f>IFERROR(издержки!F71*издержки!$C$68,0)</f>
        <v>900</v>
      </c>
      <c r="J71" s="16"/>
      <c r="K71" s="17">
        <f>K12</f>
        <v>2021</v>
      </c>
      <c r="L71" s="17">
        <f t="shared" ref="L71:N71" si="7">L12</f>
        <v>2022</v>
      </c>
      <c r="M71" s="17">
        <f t="shared" si="7"/>
        <v>2023</v>
      </c>
      <c r="N71" s="17">
        <f t="shared" si="7"/>
        <v>2024</v>
      </c>
    </row>
    <row r="72" spans="1:16" x14ac:dyDescent="0.25">
      <c r="A72" s="8">
        <f>IFERROR(издержки!C67*издержки!C68,0)</f>
        <v>0</v>
      </c>
      <c r="B72" s="18"/>
      <c r="C72" s="18"/>
      <c r="D72" s="18"/>
      <c r="E72" s="18"/>
      <c r="F72" s="18"/>
      <c r="J72" s="16"/>
      <c r="K72" s="20">
        <f>IFERROR($J$66*выгоды!D73*выгоды!D74*выгоды!$D$64,0)</f>
        <v>0</v>
      </c>
      <c r="L72" s="20">
        <f>IFERROR($J$66*выгоды!E73*выгоды!E74*выгоды!$D$64,0)</f>
        <v>0</v>
      </c>
      <c r="M72" s="20">
        <f>IFERROR($J$66*выгоды!F73*выгоды!F74*выгоды!$D$64,0)</f>
        <v>0</v>
      </c>
      <c r="N72" s="20">
        <f>IFERROR($J$66*выгоды!G73*выгоды!G74*выгоды!$D$64,0)</f>
        <v>0</v>
      </c>
    </row>
    <row r="73" spans="1:16" x14ac:dyDescent="0.25">
      <c r="B73" s="19"/>
      <c r="C73" s="17">
        <f>издержки!$C$14</f>
        <v>2021</v>
      </c>
      <c r="D73" s="17">
        <f>издержки!$D$14</f>
        <v>2022</v>
      </c>
      <c r="E73" s="17">
        <f>издержки!$E$14</f>
        <v>2023</v>
      </c>
      <c r="F73" s="17">
        <f>издержки!$F$14</f>
        <v>2024</v>
      </c>
    </row>
    <row r="74" spans="1:16" x14ac:dyDescent="0.25">
      <c r="B74" s="16"/>
      <c r="C74" s="20">
        <f>IFERROR(издержки!C74*издержки!$C$68,0)</f>
        <v>900</v>
      </c>
      <c r="D74" s="20">
        <f>IFERROR(издержки!D74*издержки!$C$68,0)</f>
        <v>0</v>
      </c>
      <c r="E74" s="20">
        <f>IFERROR(издержки!E74*издержки!$C$68,0)</f>
        <v>0</v>
      </c>
      <c r="F74" s="20">
        <f>IFERROR(издержки!F74*издержки!$C$68,0)</f>
        <v>0</v>
      </c>
    </row>
    <row r="78" spans="1:16" x14ac:dyDescent="0.25">
      <c r="H78" s="50"/>
      <c r="I78" s="50"/>
      <c r="J78" s="50"/>
      <c r="K78" s="50"/>
      <c r="L78" s="50"/>
      <c r="M78" s="50"/>
      <c r="N78" s="50"/>
      <c r="O78" s="50"/>
      <c r="P78" s="50"/>
    </row>
    <row r="80" spans="1:16" x14ac:dyDescent="0.25">
      <c r="C80" s="9"/>
      <c r="D80" s="9"/>
      <c r="E80" s="9"/>
      <c r="F80" s="9"/>
    </row>
    <row r="81" spans="1:16" x14ac:dyDescent="0.25">
      <c r="A81" s="9"/>
      <c r="B81" s="9"/>
      <c r="C81" s="9"/>
      <c r="D81" s="9"/>
      <c r="E81" s="9"/>
      <c r="F81" s="9"/>
      <c r="G81" s="9"/>
    </row>
    <row r="82" spans="1:16" x14ac:dyDescent="0.25">
      <c r="A82" s="9"/>
      <c r="B82" s="9"/>
      <c r="G82" s="9"/>
      <c r="J82" s="9" t="s">
        <v>68</v>
      </c>
      <c r="K82" s="9"/>
      <c r="L82" s="9"/>
      <c r="M82" s="9"/>
      <c r="N82" s="9"/>
    </row>
    <row r="83" spans="1:16" x14ac:dyDescent="0.25">
      <c r="B83" s="17">
        <f>B10</f>
        <v>2017</v>
      </c>
      <c r="C83" s="17">
        <f>издержки!$C$10</f>
        <v>2018</v>
      </c>
      <c r="D83" s="17">
        <f>издержки!$D$10</f>
        <v>2019</v>
      </c>
      <c r="E83" s="17">
        <f>издержки!$E$10</f>
        <v>2020</v>
      </c>
      <c r="F83" s="17">
        <f>издержки!$F$10</f>
        <v>2021</v>
      </c>
      <c r="J83" s="21">
        <f>IFERROR(выгоды!D80/21/8,0)</f>
        <v>0</v>
      </c>
      <c r="K83" s="15"/>
      <c r="L83" s="15"/>
      <c r="M83" s="15"/>
      <c r="N83" s="15"/>
    </row>
    <row r="84" spans="1:16" x14ac:dyDescent="0.25">
      <c r="A84" s="9">
        <f>IFERROR(издержки!C79*издержки!C81,0)</f>
        <v>0</v>
      </c>
      <c r="B84" s="20">
        <f>A84+A85</f>
        <v>0</v>
      </c>
      <c r="C84" s="20">
        <f>IFERROR(издержки!C84*издержки!$C$81,0)</f>
        <v>0</v>
      </c>
      <c r="D84" s="20">
        <f>IFERROR(издержки!D84*издержки!$C$81,0)</f>
        <v>0</v>
      </c>
      <c r="E84" s="20">
        <f>IFERROR(издержки!E84*издержки!$C$81,0)</f>
        <v>0</v>
      </c>
      <c r="F84" s="20">
        <f>IFERROR(издержки!F84*издержки!$C$81,0)</f>
        <v>0</v>
      </c>
      <c r="H84" s="9"/>
      <c r="I84" s="9"/>
      <c r="J84" s="17">
        <f>J8</f>
        <v>2017</v>
      </c>
      <c r="K84" s="17">
        <f t="shared" ref="K84:N84" si="8">K8</f>
        <v>2018</v>
      </c>
      <c r="L84" s="17">
        <f t="shared" si="8"/>
        <v>2019</v>
      </c>
      <c r="M84" s="17">
        <f t="shared" si="8"/>
        <v>2020</v>
      </c>
      <c r="N84" s="17">
        <f t="shared" si="8"/>
        <v>2021</v>
      </c>
      <c r="O84" s="9"/>
      <c r="P84" s="9"/>
    </row>
    <row r="85" spans="1:16" x14ac:dyDescent="0.25">
      <c r="A85" s="8">
        <f>IFERROR(издержки!C80*издержки!C81,0)</f>
        <v>0</v>
      </c>
      <c r="B85" s="18"/>
      <c r="C85" s="18"/>
      <c r="D85" s="18"/>
      <c r="E85" s="18"/>
      <c r="F85" s="18"/>
      <c r="H85" s="9"/>
      <c r="I85" s="9"/>
      <c r="J85" s="20">
        <f>IFERROR(J83*выгоды!D81*выгоды!D82*выгоды!D83,0)</f>
        <v>0</v>
      </c>
      <c r="K85" s="20">
        <f>IFERROR($J$83*выгоды!D86*выгоды!D87*выгоды!$D$81,0)</f>
        <v>0</v>
      </c>
      <c r="L85" s="20">
        <f>IFERROR($J$83*выгоды!E86*выгоды!E87*выгоды!$D$81,0)</f>
        <v>0</v>
      </c>
      <c r="M85" s="20">
        <f>IFERROR($J$83*выгоды!F86*выгоды!F87*выгоды!$D$81,0)</f>
        <v>0</v>
      </c>
      <c r="N85" s="20">
        <f>IFERROR($J$83*выгоды!G86*выгоды!G87*выгоды!$D$81,0)</f>
        <v>0</v>
      </c>
      <c r="O85" s="9"/>
      <c r="P85" s="9"/>
    </row>
    <row r="86" spans="1:16" x14ac:dyDescent="0.25">
      <c r="B86" s="19"/>
      <c r="C86" s="17">
        <f>издержки!$C$14</f>
        <v>2021</v>
      </c>
      <c r="D86" s="17">
        <f>издержки!$D$14</f>
        <v>2022</v>
      </c>
      <c r="E86" s="17">
        <f>издержки!$E$14</f>
        <v>2023</v>
      </c>
      <c r="F86" s="17">
        <f>издержки!$F$14</f>
        <v>2024</v>
      </c>
      <c r="J86" s="18"/>
      <c r="K86" s="18"/>
      <c r="L86" s="18"/>
      <c r="M86" s="18"/>
      <c r="N86" s="18"/>
    </row>
    <row r="87" spans="1:16" x14ac:dyDescent="0.25">
      <c r="B87" s="16"/>
      <c r="C87" s="20">
        <f>IFERROR(издержки!C87*издержки!$C$81,0)</f>
        <v>0</v>
      </c>
      <c r="D87" s="20">
        <f>IFERROR(издержки!D87*издержки!$C$81,0)</f>
        <v>0</v>
      </c>
      <c r="E87" s="20">
        <f>IFERROR(издержки!E87*издержки!$C$81,0)</f>
        <v>0</v>
      </c>
      <c r="F87" s="20">
        <f>IFERROR(издержки!F87*издержки!$C$81,0)</f>
        <v>0</v>
      </c>
      <c r="J87" s="19"/>
      <c r="K87" s="19"/>
      <c r="L87" s="19"/>
      <c r="M87" s="19"/>
      <c r="N87" s="16"/>
    </row>
    <row r="88" spans="1:16" x14ac:dyDescent="0.25">
      <c r="J88" s="16"/>
      <c r="K88" s="17">
        <f>K12</f>
        <v>2021</v>
      </c>
      <c r="L88" s="17">
        <f t="shared" ref="L88:N88" si="9">L12</f>
        <v>2022</v>
      </c>
      <c r="M88" s="17">
        <f t="shared" si="9"/>
        <v>2023</v>
      </c>
      <c r="N88" s="17">
        <f t="shared" si="9"/>
        <v>2024</v>
      </c>
    </row>
    <row r="89" spans="1:16" x14ac:dyDescent="0.25">
      <c r="J89" s="16"/>
      <c r="K89" s="20">
        <f>IFERROR($J$83*выгоды!D90*выгоды!D91*выгоды!$D$81,0)</f>
        <v>0</v>
      </c>
      <c r="L89" s="20">
        <f>IFERROR($J$83*выгоды!E90*выгоды!E91*выгоды!$D$81,0)</f>
        <v>0</v>
      </c>
      <c r="M89" s="20">
        <f>IFERROR($J$83*выгоды!F90*выгоды!F91*выгоды!$D$81,0)</f>
        <v>0</v>
      </c>
      <c r="N89" s="20">
        <f>IFERROR($J$83*выгоды!G90*выгоды!G91*выгоды!$D$81,0)</f>
        <v>0</v>
      </c>
    </row>
    <row r="96" spans="1:16" x14ac:dyDescent="0.25">
      <c r="J96" s="9"/>
      <c r="K96" s="9"/>
      <c r="L96" s="9"/>
      <c r="M96" s="9"/>
      <c r="N96" s="9"/>
    </row>
    <row r="97" spans="8:16" x14ac:dyDescent="0.25">
      <c r="J97" s="21"/>
      <c r="K97" s="15"/>
      <c r="L97" s="15"/>
      <c r="M97" s="15"/>
      <c r="N97" s="15"/>
    </row>
    <row r="98" spans="8:16" x14ac:dyDescent="0.25">
      <c r="H98" s="9"/>
      <c r="I98" s="9"/>
      <c r="J98" s="17">
        <f>J8</f>
        <v>2017</v>
      </c>
      <c r="K98" s="17">
        <f t="shared" ref="K98:N98" si="10">K8</f>
        <v>2018</v>
      </c>
      <c r="L98" s="17">
        <f t="shared" si="10"/>
        <v>2019</v>
      </c>
      <c r="M98" s="17">
        <f t="shared" si="10"/>
        <v>2020</v>
      </c>
      <c r="N98" s="17">
        <f t="shared" si="10"/>
        <v>2021</v>
      </c>
      <c r="O98" s="9"/>
      <c r="P98" s="9"/>
    </row>
    <row r="99" spans="8:16" x14ac:dyDescent="0.25">
      <c r="H99" s="9"/>
      <c r="I99" s="9">
        <f>IFERROR(выгоды!D95*выгоды!D97,0)</f>
        <v>0</v>
      </c>
      <c r="J99" s="20">
        <f>I99+I100</f>
        <v>0</v>
      </c>
      <c r="K99" s="20">
        <f>IFERROR(выгоды!D100*выгоды!$D$97,0)</f>
        <v>0</v>
      </c>
      <c r="L99" s="20">
        <f>IFERROR(выгоды!E100*выгоды!$D$97,0)</f>
        <v>0</v>
      </c>
      <c r="M99" s="20">
        <f>IFERROR(выгоды!F100*выгоды!$D$97,0)</f>
        <v>0</v>
      </c>
      <c r="N99" s="20">
        <f>IFERROR(выгоды!G100*выгоды!$D$97,0)</f>
        <v>0</v>
      </c>
      <c r="O99" s="9"/>
      <c r="P99" s="9"/>
    </row>
    <row r="100" spans="8:16" x14ac:dyDescent="0.25">
      <c r="I100" s="8">
        <f>IFERROR(выгоды!D96*выгоды!D97,0)</f>
        <v>0</v>
      </c>
      <c r="J100" s="18"/>
      <c r="K100" s="18"/>
      <c r="L100" s="18"/>
      <c r="M100" s="18"/>
      <c r="N100" s="18"/>
    </row>
    <row r="101" spans="8:16" x14ac:dyDescent="0.25">
      <c r="J101" s="19"/>
      <c r="K101" s="17">
        <f>K12</f>
        <v>2021</v>
      </c>
      <c r="L101" s="17">
        <f t="shared" ref="L101:N101" si="11">L12</f>
        <v>2022</v>
      </c>
      <c r="M101" s="17">
        <f t="shared" si="11"/>
        <v>2023</v>
      </c>
      <c r="N101" s="17">
        <f t="shared" si="11"/>
        <v>2024</v>
      </c>
    </row>
    <row r="102" spans="8:16" x14ac:dyDescent="0.25">
      <c r="J102" s="16"/>
      <c r="K102" s="20">
        <f>IFERROR(выгоды!D103*выгоды!$D$97,0)</f>
        <v>0</v>
      </c>
      <c r="L102" s="20">
        <f>IFERROR(выгоды!E103*выгоды!$D$97,0)</f>
        <v>0</v>
      </c>
      <c r="M102" s="20">
        <f>IFERROR(выгоды!F103*выгоды!$D$97,0)</f>
        <v>0</v>
      </c>
      <c r="N102" s="20">
        <f>IFERROR(выгоды!G103*выгоды!$D$97,0)</f>
        <v>0</v>
      </c>
    </row>
    <row r="103" spans="8:16" x14ac:dyDescent="0.25">
      <c r="J103" s="16"/>
    </row>
    <row r="108" spans="8:16" x14ac:dyDescent="0.25">
      <c r="K108" s="9"/>
      <c r="L108" s="9"/>
      <c r="M108" s="9"/>
      <c r="N108" s="9"/>
    </row>
    <row r="109" spans="8:16" x14ac:dyDescent="0.25">
      <c r="J109" s="9"/>
      <c r="K109" s="9"/>
      <c r="L109" s="9"/>
      <c r="M109" s="9"/>
      <c r="N109" s="9"/>
    </row>
    <row r="110" spans="8:16" x14ac:dyDescent="0.25">
      <c r="J110" s="9"/>
    </row>
    <row r="111" spans="8:16" x14ac:dyDescent="0.25">
      <c r="H111" s="9"/>
      <c r="I111" s="9"/>
      <c r="J111" s="17">
        <f>J8</f>
        <v>2017</v>
      </c>
      <c r="K111" s="17">
        <f t="shared" ref="K111:N111" si="12">K8</f>
        <v>2018</v>
      </c>
      <c r="L111" s="17">
        <f t="shared" si="12"/>
        <v>2019</v>
      </c>
      <c r="M111" s="17">
        <f t="shared" si="12"/>
        <v>2020</v>
      </c>
      <c r="N111" s="17">
        <f t="shared" si="12"/>
        <v>2021</v>
      </c>
      <c r="O111" s="9"/>
      <c r="P111" s="9"/>
    </row>
    <row r="112" spans="8:16" x14ac:dyDescent="0.25">
      <c r="H112" s="9"/>
      <c r="I112" s="9">
        <f>IFERROR(выгоды!D108*выгоды!D110,0)</f>
        <v>0</v>
      </c>
      <c r="J112" s="20">
        <f>I112+I113</f>
        <v>0</v>
      </c>
      <c r="K112" s="20">
        <f>IFERROR(выгоды!D113*выгоды!$D$110,0)</f>
        <v>0</v>
      </c>
      <c r="L112" s="20">
        <f>IFERROR(выгоды!E113*выгоды!$D$110,0)</f>
        <v>0</v>
      </c>
      <c r="M112" s="20">
        <f>IFERROR(выгоды!F113*выгоды!$D$110,0)</f>
        <v>0</v>
      </c>
      <c r="N112" s="20">
        <f>IFERROR(выгоды!G113*выгоды!$D$110,0)</f>
        <v>0</v>
      </c>
      <c r="O112" s="9"/>
      <c r="P112" s="9"/>
    </row>
    <row r="113" spans="8:16" x14ac:dyDescent="0.25">
      <c r="I113" s="8">
        <f>IFERROR(выгоды!D109*выгоды!D110,0)</f>
        <v>0</v>
      </c>
      <c r="J113" s="18"/>
      <c r="K113" s="18"/>
      <c r="L113" s="18"/>
      <c r="M113" s="18"/>
      <c r="N113" s="18"/>
    </row>
    <row r="114" spans="8:16" x14ac:dyDescent="0.25">
      <c r="J114" s="19"/>
      <c r="K114" s="17">
        <f>K12</f>
        <v>2021</v>
      </c>
      <c r="L114" s="17">
        <f t="shared" ref="L114:N114" si="13">L12</f>
        <v>2022</v>
      </c>
      <c r="M114" s="17">
        <f t="shared" si="13"/>
        <v>2023</v>
      </c>
      <c r="N114" s="17">
        <f t="shared" si="13"/>
        <v>2024</v>
      </c>
    </row>
    <row r="115" spans="8:16" x14ac:dyDescent="0.25">
      <c r="J115" s="16"/>
      <c r="K115" s="20">
        <f>IFERROR(выгоды!D116*выгоды!$D$110,0)</f>
        <v>0</v>
      </c>
      <c r="L115" s="20">
        <f>IFERROR(выгоды!E116*выгоды!$D$110,0)</f>
        <v>0</v>
      </c>
      <c r="M115" s="20">
        <f>IFERROR(выгоды!F116*выгоды!$D$110,0)</f>
        <v>0</v>
      </c>
      <c r="N115" s="20">
        <f>IFERROR(выгоды!G116*выгоды!$D$110,0)</f>
        <v>0</v>
      </c>
    </row>
    <row r="121" spans="8:16" x14ac:dyDescent="0.25">
      <c r="K121" s="9"/>
      <c r="L121" s="9"/>
      <c r="M121" s="9"/>
      <c r="N121" s="9"/>
    </row>
    <row r="122" spans="8:16" x14ac:dyDescent="0.25">
      <c r="J122" s="9"/>
      <c r="K122" s="9"/>
      <c r="L122" s="9"/>
      <c r="M122" s="9"/>
      <c r="N122" s="9"/>
    </row>
    <row r="123" spans="8:16" x14ac:dyDescent="0.25">
      <c r="J123" s="9"/>
    </row>
    <row r="124" spans="8:16" x14ac:dyDescent="0.25">
      <c r="H124" s="9"/>
      <c r="I124" s="9"/>
      <c r="J124" s="17">
        <f>J8</f>
        <v>2017</v>
      </c>
      <c r="K124" s="17">
        <f t="shared" ref="K124:N124" si="14">K8</f>
        <v>2018</v>
      </c>
      <c r="L124" s="17">
        <f t="shared" si="14"/>
        <v>2019</v>
      </c>
      <c r="M124" s="17">
        <f t="shared" si="14"/>
        <v>2020</v>
      </c>
      <c r="N124" s="17">
        <f t="shared" si="14"/>
        <v>2021</v>
      </c>
      <c r="O124" s="9"/>
      <c r="P124" s="9"/>
    </row>
    <row r="125" spans="8:16" x14ac:dyDescent="0.25">
      <c r="H125" s="9"/>
      <c r="I125" s="9">
        <f>IFERROR(выгоды!D121*выгоды!D123,0)</f>
        <v>0</v>
      </c>
      <c r="J125" s="20">
        <f>I125+I126</f>
        <v>0</v>
      </c>
      <c r="K125" s="20">
        <f>IFERROR(выгоды!D126*выгоды!$D$123,0)</f>
        <v>0</v>
      </c>
      <c r="L125" s="20">
        <f>IFERROR(выгоды!E126*выгоды!$D$123,0)</f>
        <v>0</v>
      </c>
      <c r="M125" s="20">
        <f>IFERROR(выгоды!F126*выгоды!$D$123,0)</f>
        <v>0</v>
      </c>
      <c r="N125" s="20">
        <f>IFERROR(выгоды!G126*выгоды!$D$123,0)</f>
        <v>0</v>
      </c>
      <c r="O125" s="9"/>
      <c r="P125" s="9"/>
    </row>
    <row r="126" spans="8:16" x14ac:dyDescent="0.25">
      <c r="I126" s="8">
        <f>IFERROR(выгоды!D122*выгоды!D123,0)</f>
        <v>0</v>
      </c>
      <c r="J126" s="18"/>
      <c r="K126" s="18"/>
      <c r="L126" s="18"/>
      <c r="M126" s="18"/>
      <c r="N126" s="18"/>
    </row>
    <row r="127" spans="8:16" x14ac:dyDescent="0.25">
      <c r="J127" s="19"/>
      <c r="K127" s="17">
        <f>K12</f>
        <v>2021</v>
      </c>
      <c r="L127" s="17">
        <f t="shared" ref="L127:N127" si="15">L12</f>
        <v>2022</v>
      </c>
      <c r="M127" s="17">
        <f t="shared" si="15"/>
        <v>2023</v>
      </c>
      <c r="N127" s="17">
        <f t="shared" si="15"/>
        <v>2024</v>
      </c>
    </row>
    <row r="128" spans="8:16" x14ac:dyDescent="0.25">
      <c r="J128" s="16"/>
      <c r="K128" s="20">
        <f>IFERROR(выгоды!D129*выгоды!$D$123,0)</f>
        <v>0</v>
      </c>
      <c r="L128" s="20">
        <f>IFERROR(выгоды!E129*выгоды!$D$123,0)</f>
        <v>0</v>
      </c>
      <c r="M128" s="20">
        <f>IFERROR(выгоды!F129*выгоды!$D$123,0)</f>
        <v>0</v>
      </c>
      <c r="N128" s="20">
        <f>IFERROR(выгоды!G129*выгоды!$D$123,0)</f>
        <v>0</v>
      </c>
    </row>
    <row r="135" spans="8:16" x14ac:dyDescent="0.25">
      <c r="H135" s="46"/>
      <c r="I135" s="46"/>
      <c r="J135" s="46"/>
      <c r="K135" s="46"/>
      <c r="L135" s="46"/>
      <c r="M135" s="46"/>
      <c r="N135" s="46"/>
      <c r="O135" s="46"/>
      <c r="P135" s="46"/>
    </row>
    <row r="137" spans="8:16" x14ac:dyDescent="0.25">
      <c r="H137" s="46"/>
      <c r="I137" s="46"/>
      <c r="J137" s="46"/>
      <c r="K137" s="46"/>
      <c r="L137" s="46"/>
      <c r="M137" s="46"/>
      <c r="N137" s="46"/>
      <c r="O137" s="46"/>
      <c r="P137" s="46"/>
    </row>
    <row r="155" spans="8:16" x14ac:dyDescent="0.25">
      <c r="H155" s="46"/>
      <c r="I155" s="46"/>
      <c r="J155" s="46"/>
      <c r="K155" s="46"/>
      <c r="L155" s="46"/>
      <c r="M155" s="46"/>
      <c r="N155" s="46"/>
      <c r="O155" s="46"/>
      <c r="P155" s="46"/>
    </row>
    <row r="161" spans="8:16" x14ac:dyDescent="0.25">
      <c r="H161" s="46"/>
      <c r="I161" s="46"/>
      <c r="J161" s="46"/>
      <c r="K161" s="46"/>
      <c r="L161" s="46"/>
      <c r="M161" s="46"/>
      <c r="N161" s="46"/>
      <c r="O161" s="46"/>
      <c r="P161" s="46"/>
    </row>
    <row r="163" spans="8:16" x14ac:dyDescent="0.25">
      <c r="H163" s="46"/>
      <c r="I163" s="46"/>
      <c r="J163" s="46"/>
      <c r="K163" s="46"/>
      <c r="L163" s="46"/>
      <c r="M163" s="46"/>
      <c r="N163" s="46"/>
      <c r="O163" s="46"/>
      <c r="P163" s="46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>
          <x14:formula1>
            <xm:f>Данные!$V$3:$V$14</xm:f>
          </x14:formula1>
          <xm:sqref>C85:F85 C12:F12 C16:F16 C72:F72 C28:F28 C59:F59 C44:F44 K86:N86 K57:N57 K38:N38 K126:N126 K53:N53 K10:N10 K14:N14 K24:N24 K100:N100 K113:N113 K69:N69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>
      <selection activeCell="U54" sqref="U54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Y24"/>
  <sheetViews>
    <sheetView topLeftCell="L1" workbookViewId="0">
      <selection activeCell="U54" sqref="U54"/>
    </sheetView>
  </sheetViews>
  <sheetFormatPr defaultRowHeight="27.75" customHeight="1" x14ac:dyDescent="0.25"/>
  <cols>
    <col min="1" max="1" width="20.7109375" style="1" customWidth="1"/>
    <col min="2" max="2" width="31" style="1" customWidth="1"/>
    <col min="3" max="3" width="57" style="1" customWidth="1"/>
    <col min="4" max="4" width="24.28515625" style="1" customWidth="1"/>
    <col min="5" max="5" width="19" style="1" customWidth="1"/>
    <col min="6" max="6" width="14.140625" style="1" customWidth="1"/>
    <col min="7" max="7" width="9.140625" style="1"/>
    <col min="8" max="8" width="84.7109375" style="1" customWidth="1"/>
    <col min="9" max="12" width="16.85546875" style="1" customWidth="1"/>
    <col min="13" max="22" width="9.140625" style="1"/>
    <col min="23" max="23" width="68.140625" style="1" customWidth="1"/>
    <col min="24" max="24" width="9.140625" style="1"/>
    <col min="25" max="25" width="68.140625" style="1" customWidth="1"/>
    <col min="26" max="16384" width="9.140625" style="1"/>
  </cols>
  <sheetData>
    <row r="1" spans="1:25" ht="27.75" customHeight="1" x14ac:dyDescent="0.25">
      <c r="A1" s="1" t="s">
        <v>22</v>
      </c>
      <c r="B1" s="1" t="s">
        <v>23</v>
      </c>
      <c r="C1" s="1" t="s">
        <v>24</v>
      </c>
      <c r="D1" s="1" t="s">
        <v>25</v>
      </c>
      <c r="E1" s="1" t="s">
        <v>26</v>
      </c>
    </row>
    <row r="2" spans="1:25" ht="27.75" customHeight="1" x14ac:dyDescent="0.25">
      <c r="A2" s="2" t="s">
        <v>0</v>
      </c>
      <c r="B2" s="3" t="s">
        <v>1</v>
      </c>
      <c r="C2" s="4" t="s">
        <v>2</v>
      </c>
      <c r="H2" s="4" t="s">
        <v>2</v>
      </c>
      <c r="I2" s="1" t="s">
        <v>27</v>
      </c>
      <c r="J2" s="1" t="s">
        <v>28</v>
      </c>
      <c r="K2" s="1" t="s">
        <v>29</v>
      </c>
      <c r="L2" s="1" t="s">
        <v>30</v>
      </c>
    </row>
    <row r="3" spans="1:25" ht="27.75" customHeight="1" x14ac:dyDescent="0.25">
      <c r="A3" s="2" t="s">
        <v>0</v>
      </c>
      <c r="B3" s="3" t="s">
        <v>1</v>
      </c>
      <c r="C3" s="4" t="s">
        <v>3</v>
      </c>
      <c r="H3" s="4" t="s">
        <v>3</v>
      </c>
      <c r="I3" s="1" t="s">
        <v>27</v>
      </c>
      <c r="J3" s="1" t="s">
        <v>28</v>
      </c>
      <c r="K3" s="1" t="s">
        <v>29</v>
      </c>
      <c r="L3" s="1" t="s">
        <v>30</v>
      </c>
      <c r="V3" s="1">
        <v>1</v>
      </c>
      <c r="W3" s="4" t="s">
        <v>33</v>
      </c>
      <c r="Y3" s="1" t="s">
        <v>43</v>
      </c>
    </row>
    <row r="4" spans="1:25" ht="27.75" customHeight="1" x14ac:dyDescent="0.25">
      <c r="A4" s="2" t="s">
        <v>0</v>
      </c>
      <c r="B4" s="3" t="s">
        <v>1</v>
      </c>
      <c r="C4" s="4" t="s">
        <v>4</v>
      </c>
      <c r="H4" s="4" t="s">
        <v>4</v>
      </c>
      <c r="I4" s="1" t="s">
        <v>27</v>
      </c>
      <c r="J4" s="1" t="s">
        <v>28</v>
      </c>
      <c r="K4" s="1" t="s">
        <v>29</v>
      </c>
      <c r="L4" s="1" t="s">
        <v>30</v>
      </c>
      <c r="V4" s="1">
        <v>2</v>
      </c>
      <c r="W4" s="4" t="s">
        <v>35</v>
      </c>
      <c r="Y4" s="4" t="s">
        <v>46</v>
      </c>
    </row>
    <row r="5" spans="1:25" ht="27.75" customHeight="1" x14ac:dyDescent="0.25">
      <c r="A5" s="2" t="s">
        <v>0</v>
      </c>
      <c r="B5" s="3" t="s">
        <v>1</v>
      </c>
      <c r="C5" s="4" t="s">
        <v>5</v>
      </c>
      <c r="H5" s="4" t="s">
        <v>5</v>
      </c>
      <c r="I5" s="1" t="s">
        <v>27</v>
      </c>
      <c r="J5" s="1" t="s">
        <v>28</v>
      </c>
      <c r="K5" s="1" t="s">
        <v>29</v>
      </c>
      <c r="L5" s="1" t="s">
        <v>30</v>
      </c>
      <c r="V5" s="1">
        <v>3</v>
      </c>
      <c r="W5" s="4" t="s">
        <v>37</v>
      </c>
      <c r="Y5" s="4" t="s">
        <v>47</v>
      </c>
    </row>
    <row r="6" spans="1:25" ht="27.75" customHeight="1" x14ac:dyDescent="0.25">
      <c r="A6" s="2" t="s">
        <v>0</v>
      </c>
      <c r="B6" s="3" t="s">
        <v>1</v>
      </c>
      <c r="C6" s="4" t="s">
        <v>6</v>
      </c>
      <c r="H6" s="4" t="s">
        <v>6</v>
      </c>
      <c r="I6" s="1" t="s">
        <v>27</v>
      </c>
      <c r="J6" s="1" t="s">
        <v>28</v>
      </c>
      <c r="K6" s="1" t="s">
        <v>29</v>
      </c>
      <c r="L6" s="1" t="s">
        <v>30</v>
      </c>
      <c r="V6" s="1">
        <v>4</v>
      </c>
      <c r="W6" s="4" t="s">
        <v>36</v>
      </c>
      <c r="Y6" s="4" t="s">
        <v>45</v>
      </c>
    </row>
    <row r="7" spans="1:25" ht="27.75" customHeight="1" x14ac:dyDescent="0.25">
      <c r="A7" s="2" t="s">
        <v>0</v>
      </c>
      <c r="B7" s="3" t="s">
        <v>1</v>
      </c>
      <c r="C7" s="4" t="s">
        <v>31</v>
      </c>
      <c r="H7" s="4" t="s">
        <v>31</v>
      </c>
      <c r="I7" s="1" t="s">
        <v>27</v>
      </c>
      <c r="J7" s="1" t="s">
        <v>28</v>
      </c>
      <c r="K7" s="1" t="s">
        <v>29</v>
      </c>
      <c r="L7" s="1" t="s">
        <v>30</v>
      </c>
      <c r="V7" s="1">
        <v>5</v>
      </c>
      <c r="W7" s="4" t="s">
        <v>41</v>
      </c>
      <c r="Y7" s="10" t="s">
        <v>44</v>
      </c>
    </row>
    <row r="8" spans="1:25" ht="27.75" customHeight="1" x14ac:dyDescent="0.25">
      <c r="A8" s="2" t="s">
        <v>0</v>
      </c>
      <c r="B8" s="3" t="s">
        <v>8</v>
      </c>
      <c r="C8" s="4" t="s">
        <v>9</v>
      </c>
      <c r="H8" s="4" t="s">
        <v>9</v>
      </c>
      <c r="K8" s="1" t="s">
        <v>29</v>
      </c>
      <c r="L8" s="1" t="s">
        <v>30</v>
      </c>
      <c r="V8" s="1">
        <v>6</v>
      </c>
      <c r="W8" s="4" t="s">
        <v>2</v>
      </c>
      <c r="Y8" s="10" t="s">
        <v>42</v>
      </c>
    </row>
    <row r="9" spans="1:25" ht="27.75" customHeight="1" x14ac:dyDescent="0.25">
      <c r="A9" s="2" t="s">
        <v>0</v>
      </c>
      <c r="B9" s="3" t="s">
        <v>8</v>
      </c>
      <c r="C9" s="4" t="s">
        <v>10</v>
      </c>
      <c r="H9" s="4" t="s">
        <v>10</v>
      </c>
      <c r="I9" s="1" t="s">
        <v>27</v>
      </c>
      <c r="J9" s="1" t="s">
        <v>28</v>
      </c>
      <c r="K9" s="1" t="s">
        <v>29</v>
      </c>
      <c r="L9" s="1" t="s">
        <v>30</v>
      </c>
      <c r="V9" s="1">
        <v>7</v>
      </c>
      <c r="W9" s="4" t="s">
        <v>38</v>
      </c>
      <c r="Y9" s="4" t="s">
        <v>7</v>
      </c>
    </row>
    <row r="10" spans="1:25" ht="27.75" customHeight="1" x14ac:dyDescent="0.25">
      <c r="A10" s="2" t="s">
        <v>0</v>
      </c>
      <c r="B10" s="3" t="s">
        <v>8</v>
      </c>
      <c r="C10" s="4" t="s">
        <v>11</v>
      </c>
      <c r="H10" s="4" t="s">
        <v>11</v>
      </c>
      <c r="I10" s="1" t="s">
        <v>27</v>
      </c>
      <c r="J10" s="1" t="s">
        <v>28</v>
      </c>
      <c r="K10" s="1" t="s">
        <v>29</v>
      </c>
      <c r="L10" s="1" t="s">
        <v>30</v>
      </c>
      <c r="V10" s="1">
        <v>8</v>
      </c>
      <c r="W10" s="4" t="s">
        <v>39</v>
      </c>
      <c r="Y10"/>
    </row>
    <row r="11" spans="1:25" ht="27.75" customHeight="1" x14ac:dyDescent="0.25">
      <c r="A11" s="2" t="s">
        <v>0</v>
      </c>
      <c r="B11" s="3" t="s">
        <v>8</v>
      </c>
      <c r="C11" s="4" t="s">
        <v>31</v>
      </c>
      <c r="H11" s="4" t="s">
        <v>14</v>
      </c>
      <c r="I11" s="1" t="s">
        <v>27</v>
      </c>
      <c r="J11" s="1" t="s">
        <v>28</v>
      </c>
      <c r="K11" s="1" t="s">
        <v>29</v>
      </c>
      <c r="L11" s="1" t="s">
        <v>30</v>
      </c>
      <c r="V11" s="1">
        <v>9</v>
      </c>
      <c r="W11" s="4" t="s">
        <v>40</v>
      </c>
      <c r="Y11"/>
    </row>
    <row r="12" spans="1:25" ht="27.75" customHeight="1" x14ac:dyDescent="0.25">
      <c r="A12" s="2" t="s">
        <v>0</v>
      </c>
      <c r="B12" s="3" t="s">
        <v>7</v>
      </c>
      <c r="C12" s="4" t="s">
        <v>31</v>
      </c>
      <c r="H12" s="4" t="s">
        <v>15</v>
      </c>
      <c r="I12" s="1" t="s">
        <v>27</v>
      </c>
      <c r="J12" s="1" t="s">
        <v>28</v>
      </c>
      <c r="K12" s="1" t="s">
        <v>29</v>
      </c>
      <c r="L12" s="1" t="s">
        <v>30</v>
      </c>
      <c r="V12" s="1">
        <v>10</v>
      </c>
      <c r="W12" s="4" t="s">
        <v>34</v>
      </c>
      <c r="Y12"/>
    </row>
    <row r="13" spans="1:25" ht="27.75" customHeight="1" x14ac:dyDescent="0.25">
      <c r="A13" s="5" t="s">
        <v>12</v>
      </c>
      <c r="B13" s="3" t="s">
        <v>13</v>
      </c>
      <c r="C13" s="4" t="s">
        <v>14</v>
      </c>
      <c r="H13" s="4" t="s">
        <v>16</v>
      </c>
      <c r="I13" s="1" t="s">
        <v>27</v>
      </c>
      <c r="J13" s="1" t="s">
        <v>28</v>
      </c>
      <c r="K13" s="1" t="s">
        <v>29</v>
      </c>
      <c r="L13" s="1" t="s">
        <v>30</v>
      </c>
      <c r="V13" s="1">
        <v>11</v>
      </c>
      <c r="W13" s="4" t="s">
        <v>5</v>
      </c>
    </row>
    <row r="14" spans="1:25" ht="27.75" customHeight="1" x14ac:dyDescent="0.25">
      <c r="A14" s="5" t="s">
        <v>12</v>
      </c>
      <c r="B14" s="3" t="s">
        <v>13</v>
      </c>
      <c r="C14" s="4" t="s">
        <v>15</v>
      </c>
      <c r="H14" s="4" t="s">
        <v>17</v>
      </c>
      <c r="I14" s="1" t="s">
        <v>27</v>
      </c>
      <c r="J14" s="1" t="s">
        <v>28</v>
      </c>
      <c r="K14" s="1" t="s">
        <v>29</v>
      </c>
      <c r="L14" s="1" t="s">
        <v>30</v>
      </c>
      <c r="V14" s="1">
        <v>12</v>
      </c>
      <c r="W14" s="4" t="s">
        <v>7</v>
      </c>
    </row>
    <row r="15" spans="1:25" ht="27.75" customHeight="1" x14ac:dyDescent="0.25">
      <c r="A15" s="5" t="s">
        <v>12</v>
      </c>
      <c r="B15" s="3" t="s">
        <v>13</v>
      </c>
      <c r="C15" s="4" t="s">
        <v>16</v>
      </c>
      <c r="H15" s="4" t="s">
        <v>19</v>
      </c>
      <c r="I15" s="1" t="s">
        <v>27</v>
      </c>
      <c r="J15" s="1" t="s">
        <v>28</v>
      </c>
      <c r="K15" s="1" t="s">
        <v>29</v>
      </c>
      <c r="L15" s="1" t="s">
        <v>30</v>
      </c>
      <c r="W15"/>
    </row>
    <row r="16" spans="1:25" ht="27.75" customHeight="1" x14ac:dyDescent="0.25">
      <c r="A16" s="5" t="s">
        <v>12</v>
      </c>
      <c r="B16" s="3" t="s">
        <v>13</v>
      </c>
      <c r="C16" s="4" t="s">
        <v>17</v>
      </c>
      <c r="H16"/>
      <c r="W16"/>
    </row>
    <row r="17" spans="1:23" ht="27.75" customHeight="1" x14ac:dyDescent="0.25">
      <c r="A17" s="5" t="s">
        <v>12</v>
      </c>
      <c r="B17" s="3" t="s">
        <v>13</v>
      </c>
      <c r="C17" s="4" t="s">
        <v>31</v>
      </c>
      <c r="H17"/>
      <c r="W17"/>
    </row>
    <row r="18" spans="1:23" ht="27.75" customHeight="1" x14ac:dyDescent="0.25">
      <c r="A18" s="5" t="s">
        <v>12</v>
      </c>
      <c r="B18" s="3" t="s">
        <v>18</v>
      </c>
      <c r="C18" s="4" t="s">
        <v>19</v>
      </c>
      <c r="H18"/>
      <c r="W18"/>
    </row>
    <row r="19" spans="1:23" ht="27.75" customHeight="1" x14ac:dyDescent="0.25">
      <c r="A19" s="5" t="s">
        <v>12</v>
      </c>
      <c r="B19" s="3" t="s">
        <v>18</v>
      </c>
      <c r="C19" s="4" t="s">
        <v>15</v>
      </c>
      <c r="H19"/>
      <c r="W19"/>
    </row>
    <row r="20" spans="1:23" ht="27.75" customHeight="1" x14ac:dyDescent="0.25">
      <c r="A20" s="5" t="s">
        <v>12</v>
      </c>
      <c r="B20" s="3" t="s">
        <v>20</v>
      </c>
      <c r="C20" s="4" t="s">
        <v>14</v>
      </c>
      <c r="H20"/>
      <c r="W20"/>
    </row>
    <row r="21" spans="1:23" ht="27.75" customHeight="1" x14ac:dyDescent="0.25">
      <c r="A21" s="5" t="s">
        <v>12</v>
      </c>
      <c r="B21" s="3" t="s">
        <v>20</v>
      </c>
      <c r="C21" s="4" t="s">
        <v>15</v>
      </c>
      <c r="H21"/>
      <c r="W21"/>
    </row>
    <row r="22" spans="1:23" ht="27.75" customHeight="1" x14ac:dyDescent="0.25">
      <c r="A22" s="5" t="s">
        <v>12</v>
      </c>
      <c r="B22" s="3" t="s">
        <v>20</v>
      </c>
      <c r="C22" s="4" t="s">
        <v>16</v>
      </c>
      <c r="H22"/>
    </row>
    <row r="23" spans="1:23" ht="27.75" customHeight="1" x14ac:dyDescent="0.25">
      <c r="A23" s="5" t="s">
        <v>12</v>
      </c>
      <c r="B23" s="3" t="s">
        <v>20</v>
      </c>
      <c r="C23" s="4" t="s">
        <v>7</v>
      </c>
      <c r="H23"/>
    </row>
    <row r="24" spans="1:23" ht="27.75" customHeight="1" x14ac:dyDescent="0.25">
      <c r="A24" s="6" t="s">
        <v>12</v>
      </c>
      <c r="B24" s="7" t="s">
        <v>21</v>
      </c>
      <c r="C24" s="4" t="s">
        <v>31</v>
      </c>
      <c r="H24"/>
    </row>
  </sheetData>
  <sortState ref="Y3:Y8">
    <sortCondition ref="Y1"/>
  </sortState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издержки</vt:lpstr>
      <vt:lpstr>выгоды</vt:lpstr>
      <vt:lpstr>Лист1</vt:lpstr>
      <vt:lpstr>справка</vt:lpstr>
      <vt:lpstr>Данные</vt:lpstr>
      <vt:lpstr>выгоды!Наименование_требования</vt:lpstr>
      <vt:lpstr>Наименование_требования</vt:lpstr>
      <vt:lpstr>выгоды!Раздел_требования</vt:lpstr>
      <vt:lpstr>Раздел_требования</vt:lpstr>
      <vt:lpstr>выгоды!Тип_требования</vt:lpstr>
      <vt:lpstr>Тип_требования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Тюрло Екатерина Александровна</dc:creator>
  <cp:lastModifiedBy>user</cp:lastModifiedBy>
  <cp:lastPrinted>2021-04-09T11:34:41Z</cp:lastPrinted>
  <dcterms:created xsi:type="dcterms:W3CDTF">2016-07-26T06:01:55Z</dcterms:created>
  <dcterms:modified xsi:type="dcterms:W3CDTF">2023-11-23T11:46:51Z</dcterms:modified>
</cp:coreProperties>
</file>